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15"/>
  <workbookPr/>
  <mc:AlternateContent xmlns:mc="http://schemas.openxmlformats.org/markup-compatibility/2006">
    <mc:Choice Requires="x15">
      <x15ac:absPath xmlns:x15ac="http://schemas.microsoft.com/office/spreadsheetml/2010/11/ac" url="/Users/rpaida/Desktop/"/>
    </mc:Choice>
  </mc:AlternateContent>
  <bookViews>
    <workbookView xWindow="0" yWindow="1420" windowWidth="25600" windowHeight="13360" activeTab="2"/>
  </bookViews>
  <sheets>
    <sheet name="Overall Budget" sheetId="1" r:id="rId1"/>
    <sheet name="Per Visit Cost" sheetId="2" r:id="rId2"/>
    <sheet name="Enterable Budget" sheetId="3" r:id="rId3"/>
  </sheets>
  <definedNames>
    <definedName name="_xlnm.Print_Area" localSheetId="0">'Overall Budget'!$A$1:$Y$80</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6" i="1" l="1"/>
  <c r="D27" i="1"/>
  <c r="D28" i="1"/>
  <c r="D29" i="1"/>
  <c r="D30" i="1"/>
  <c r="D31" i="1"/>
  <c r="D32" i="1"/>
  <c r="D33" i="1"/>
  <c r="D34" i="1"/>
  <c r="D35" i="1"/>
  <c r="D36" i="1"/>
  <c r="D37" i="1"/>
  <c r="D38" i="1"/>
  <c r="D39" i="1"/>
  <c r="D40" i="1"/>
  <c r="D41" i="1"/>
  <c r="D42" i="1"/>
  <c r="D25" i="1"/>
  <c r="F11" i="1"/>
  <c r="D11" i="1"/>
  <c r="D12" i="1"/>
  <c r="F12" i="1"/>
  <c r="D13" i="1"/>
  <c r="F13" i="1"/>
  <c r="D14" i="1"/>
  <c r="D52" i="1"/>
  <c r="D53" i="1"/>
  <c r="D54" i="1"/>
  <c r="D55" i="1"/>
  <c r="D56" i="1"/>
  <c r="D57" i="1"/>
  <c r="D58" i="1"/>
  <c r="D59" i="1"/>
  <c r="D60" i="1"/>
  <c r="D61" i="1"/>
  <c r="D62" i="1"/>
  <c r="D63" i="1"/>
  <c r="D64" i="1"/>
  <c r="D65" i="1"/>
  <c r="D66" i="1"/>
  <c r="D67" i="1"/>
  <c r="D68" i="1"/>
  <c r="D69" i="1"/>
  <c r="D49" i="1"/>
  <c r="D50" i="1"/>
  <c r="D51" i="1"/>
  <c r="D48" i="1"/>
  <c r="F25" i="1"/>
  <c r="Y49" i="1"/>
  <c r="Y50" i="1"/>
  <c r="Y51" i="1"/>
  <c r="Y52" i="1"/>
  <c r="Y53" i="1"/>
  <c r="Y54" i="1"/>
  <c r="Y55" i="1"/>
  <c r="Y56" i="1"/>
  <c r="Y57" i="1"/>
  <c r="Y58" i="1"/>
  <c r="Y59" i="1"/>
  <c r="Y60" i="1"/>
  <c r="Y61" i="1"/>
  <c r="Y62" i="1"/>
  <c r="Y63" i="1"/>
  <c r="Y64" i="1"/>
  <c r="Y65" i="1"/>
  <c r="Y66" i="1"/>
  <c r="Y67" i="1"/>
  <c r="Y68" i="1"/>
  <c r="Y69" i="1"/>
  <c r="Y48" i="1"/>
  <c r="X49" i="1"/>
  <c r="X50" i="1"/>
  <c r="X51" i="1"/>
  <c r="X52" i="1"/>
  <c r="X53" i="1"/>
  <c r="X54" i="1"/>
  <c r="X55" i="1"/>
  <c r="X56" i="1"/>
  <c r="X57" i="1"/>
  <c r="X58" i="1"/>
  <c r="X59" i="1"/>
  <c r="X60" i="1"/>
  <c r="X61" i="1"/>
  <c r="X62" i="1"/>
  <c r="X63" i="1"/>
  <c r="X64" i="1"/>
  <c r="X65" i="1"/>
  <c r="X66" i="1"/>
  <c r="X67" i="1"/>
  <c r="X68" i="1"/>
  <c r="X69" i="1"/>
  <c r="X48" i="1"/>
  <c r="W49" i="1"/>
  <c r="W50" i="1"/>
  <c r="W51" i="1"/>
  <c r="W52" i="1"/>
  <c r="W53" i="1"/>
  <c r="W54" i="1"/>
  <c r="W55" i="1"/>
  <c r="W56" i="1"/>
  <c r="W57" i="1"/>
  <c r="W58" i="1"/>
  <c r="W59" i="1"/>
  <c r="W60" i="1"/>
  <c r="W61" i="1"/>
  <c r="W62" i="1"/>
  <c r="W63" i="1"/>
  <c r="W64" i="1"/>
  <c r="W65" i="1"/>
  <c r="W66" i="1"/>
  <c r="W67" i="1"/>
  <c r="W68" i="1"/>
  <c r="W69" i="1"/>
  <c r="W48" i="1"/>
  <c r="V49" i="1"/>
  <c r="V50" i="1"/>
  <c r="V51" i="1"/>
  <c r="V52" i="1"/>
  <c r="V53" i="1"/>
  <c r="V54" i="1"/>
  <c r="V55" i="1"/>
  <c r="V56" i="1"/>
  <c r="V57" i="1"/>
  <c r="V58" i="1"/>
  <c r="V59" i="1"/>
  <c r="V60" i="1"/>
  <c r="V61" i="1"/>
  <c r="V62" i="1"/>
  <c r="V63" i="1"/>
  <c r="V64" i="1"/>
  <c r="V65" i="1"/>
  <c r="V66" i="1"/>
  <c r="V67" i="1"/>
  <c r="V68" i="1"/>
  <c r="V69" i="1"/>
  <c r="V48" i="1"/>
  <c r="U49" i="1"/>
  <c r="U50" i="1"/>
  <c r="U51" i="1"/>
  <c r="U52" i="1"/>
  <c r="U53" i="1"/>
  <c r="U54" i="1"/>
  <c r="U55" i="1"/>
  <c r="U56" i="1"/>
  <c r="U57" i="1"/>
  <c r="U58" i="1"/>
  <c r="U59" i="1"/>
  <c r="U60" i="1"/>
  <c r="U61" i="1"/>
  <c r="U62" i="1"/>
  <c r="U63" i="1"/>
  <c r="U64" i="1"/>
  <c r="U65" i="1"/>
  <c r="U66" i="1"/>
  <c r="U67" i="1"/>
  <c r="U68" i="1"/>
  <c r="U69" i="1"/>
  <c r="U48" i="1"/>
  <c r="T49" i="1"/>
  <c r="T50" i="1"/>
  <c r="T51" i="1"/>
  <c r="T52" i="1"/>
  <c r="T53" i="1"/>
  <c r="T54" i="1"/>
  <c r="T55" i="1"/>
  <c r="T56" i="1"/>
  <c r="T57" i="1"/>
  <c r="T58" i="1"/>
  <c r="T59" i="1"/>
  <c r="T60" i="1"/>
  <c r="T61" i="1"/>
  <c r="T62" i="1"/>
  <c r="T63" i="1"/>
  <c r="T64" i="1"/>
  <c r="T66" i="1"/>
  <c r="T67" i="1"/>
  <c r="T68" i="1"/>
  <c r="T69" i="1"/>
  <c r="T48" i="1"/>
  <c r="S49" i="1"/>
  <c r="S50" i="1"/>
  <c r="S51" i="1"/>
  <c r="S52" i="1"/>
  <c r="S53" i="1"/>
  <c r="S54" i="1"/>
  <c r="S55" i="1"/>
  <c r="S56" i="1"/>
  <c r="S57" i="1"/>
  <c r="S58" i="1"/>
  <c r="S59" i="1"/>
  <c r="S60" i="1"/>
  <c r="S61" i="1"/>
  <c r="S62" i="1"/>
  <c r="S63" i="1"/>
  <c r="S64" i="1"/>
  <c r="S65" i="1"/>
  <c r="T65" i="1"/>
  <c r="S66" i="1"/>
  <c r="S67" i="1"/>
  <c r="S68" i="1"/>
  <c r="S69" i="1"/>
  <c r="S48" i="1"/>
  <c r="G70" i="1"/>
  <c r="C12" i="3"/>
  <c r="D20" i="1"/>
  <c r="D19" i="1"/>
  <c r="E48" i="1"/>
  <c r="C11" i="2"/>
  <c r="F11" i="2"/>
  <c r="C12" i="2"/>
  <c r="F12" i="2"/>
  <c r="C13" i="2"/>
  <c r="F13" i="2"/>
  <c r="C14" i="2"/>
  <c r="F14" i="2"/>
  <c r="C15" i="2"/>
  <c r="F15" i="2"/>
  <c r="C16" i="2"/>
  <c r="C17" i="2"/>
  <c r="F17" i="2"/>
  <c r="C18" i="2"/>
  <c r="F18" i="2"/>
  <c r="C19" i="2"/>
  <c r="F19" i="2"/>
  <c r="C20" i="2"/>
  <c r="F20" i="2"/>
  <c r="C21" i="2"/>
  <c r="F21" i="2"/>
  <c r="C22" i="2"/>
  <c r="F22" i="2"/>
  <c r="C23" i="2"/>
  <c r="F23" i="2"/>
  <c r="C24" i="2"/>
  <c r="C25" i="2"/>
  <c r="F25" i="2"/>
  <c r="C26" i="2"/>
  <c r="F26" i="2"/>
  <c r="C27" i="2"/>
  <c r="F27" i="2"/>
  <c r="C28" i="2"/>
  <c r="F28" i="2"/>
  <c r="C29" i="2"/>
  <c r="F29" i="2"/>
  <c r="C30" i="2"/>
  <c r="F30" i="2"/>
  <c r="C31" i="2"/>
  <c r="F31" i="2"/>
  <c r="C10" i="2"/>
  <c r="F10" i="2"/>
  <c r="F16" i="2"/>
  <c r="F24" i="2"/>
  <c r="E10" i="2"/>
  <c r="F32" i="2"/>
  <c r="H32" i="2"/>
  <c r="Q32" i="2"/>
  <c r="P32" i="2"/>
  <c r="O32" i="2"/>
  <c r="N32" i="2"/>
  <c r="M32" i="2"/>
  <c r="L32" i="2"/>
  <c r="K32" i="2"/>
  <c r="J32" i="2"/>
  <c r="I32" i="2"/>
  <c r="E31" i="2"/>
  <c r="E30" i="2"/>
  <c r="E29" i="2"/>
  <c r="E28" i="2"/>
  <c r="E27" i="2"/>
  <c r="E26" i="2"/>
  <c r="E25" i="2"/>
  <c r="E24" i="2"/>
  <c r="E23" i="2"/>
  <c r="E22" i="2"/>
  <c r="E21" i="2"/>
  <c r="E20" i="2"/>
  <c r="E19" i="2"/>
  <c r="E18" i="2"/>
  <c r="E17" i="2"/>
  <c r="E16" i="2"/>
  <c r="E15" i="2"/>
  <c r="E14" i="2"/>
  <c r="E13" i="2"/>
  <c r="E12" i="2"/>
  <c r="E11" i="2"/>
  <c r="E32" i="2"/>
  <c r="F38" i="1"/>
  <c r="F35" i="1"/>
  <c r="F36" i="1"/>
  <c r="F37" i="1"/>
  <c r="F34" i="1"/>
  <c r="F33" i="1"/>
  <c r="E62" i="1"/>
  <c r="E63" i="1"/>
  <c r="E61" i="1"/>
  <c r="E60" i="1"/>
  <c r="E53" i="1"/>
  <c r="E54" i="1"/>
  <c r="E55" i="1"/>
  <c r="E56" i="1"/>
  <c r="E57" i="1"/>
  <c r="E51" i="1"/>
  <c r="F40" i="1"/>
  <c r="F41" i="1"/>
  <c r="F32" i="1"/>
  <c r="F42" i="1"/>
  <c r="E66" i="1"/>
  <c r="E65" i="1"/>
  <c r="Q70" i="1"/>
  <c r="R70" i="1"/>
  <c r="F31" i="1"/>
  <c r="E59" i="1"/>
  <c r="P70" i="1"/>
  <c r="O70" i="1"/>
  <c r="N70" i="1"/>
  <c r="M70" i="1"/>
  <c r="L70" i="1"/>
  <c r="K70" i="1"/>
  <c r="J70" i="1"/>
  <c r="I70" i="1"/>
  <c r="H70" i="1"/>
  <c r="E69" i="1"/>
  <c r="E68" i="1"/>
  <c r="E67" i="1"/>
  <c r="E64" i="1"/>
  <c r="E58" i="1"/>
  <c r="E52" i="1"/>
  <c r="E50" i="1"/>
  <c r="S70" i="1"/>
  <c r="S71" i="1"/>
  <c r="F39" i="1"/>
  <c r="F30" i="1"/>
  <c r="F29" i="1"/>
  <c r="F28" i="1"/>
  <c r="F27" i="1"/>
  <c r="F26" i="1"/>
  <c r="F14" i="1"/>
  <c r="F10" i="1"/>
  <c r="F15" i="1"/>
  <c r="F43" i="1"/>
  <c r="E49" i="1"/>
  <c r="E70" i="1"/>
  <c r="D70" i="1"/>
  <c r="B74" i="1"/>
  <c r="D21" i="1"/>
  <c r="D43" i="1"/>
  <c r="D77" i="1"/>
  <c r="T70" i="1"/>
  <c r="T71" i="1"/>
  <c r="D15" i="1"/>
  <c r="D75" i="1"/>
  <c r="D78" i="1"/>
  <c r="C14" i="3"/>
  <c r="D76" i="1"/>
  <c r="C15" i="3"/>
  <c r="D74" i="1"/>
  <c r="U70" i="1"/>
  <c r="U71" i="1"/>
  <c r="W70" i="1"/>
  <c r="W71" i="1"/>
  <c r="V70" i="1"/>
  <c r="V71" i="1"/>
  <c r="C16" i="3"/>
  <c r="D80" i="1"/>
  <c r="C3" i="3"/>
  <c r="E12" i="3"/>
  <c r="X70" i="1"/>
  <c r="X71" i="1"/>
  <c r="D16" i="3"/>
  <c r="Y70" i="1"/>
  <c r="Y71" i="1"/>
</calcChain>
</file>

<file path=xl/comments1.xml><?xml version="1.0" encoding="utf-8"?>
<comments xmlns="http://schemas.openxmlformats.org/spreadsheetml/2006/main">
  <authors>
    <author>Caraveo, Rafael</author>
  </authors>
  <commentList>
    <comment ref="A9" authorId="0">
      <text>
        <r>
          <rPr>
            <sz val="9"/>
            <color indexed="81"/>
            <rFont val="Tahoma"/>
            <family val="2"/>
          </rPr>
          <t xml:space="preserve">These costs will be invoiced upon contract execution or depending upon the payment terms agreed to.  These are non-refundable.  OSP will invoice Industry Sponsor if need be.
</t>
        </r>
      </text>
    </comment>
    <comment ref="E9" authorId="0">
      <text>
        <r>
          <rPr>
            <sz val="9"/>
            <color indexed="81"/>
            <rFont val="Tahoma"/>
            <family val="2"/>
          </rPr>
          <t>If you enter "yes" into the cell, then it automatically will add the TTUHSC EP 25% overhead rate to the cost.  Conversely, if you enter "no" into the cell, then the TTUHSC EP 25% overhead rate will not be calculated.</t>
        </r>
      </text>
    </comment>
    <comment ref="A10" authorId="0">
      <text>
        <r>
          <rPr>
            <sz val="9"/>
            <color indexed="81"/>
            <rFont val="Tahoma"/>
            <family val="2"/>
          </rPr>
          <t>The information in these cells can be changed, if need be.</t>
        </r>
      </text>
    </comment>
    <comment ref="A18" authorId="0">
      <text>
        <r>
          <rPr>
            <sz val="9"/>
            <color indexed="81"/>
            <rFont val="Tahoma"/>
            <family val="2"/>
          </rPr>
          <t xml:space="preserve">To be invoiced by IRB/pass through
</t>
        </r>
      </text>
    </comment>
    <comment ref="D20" authorId="0">
      <text>
        <r>
          <rPr>
            <b/>
            <sz val="9"/>
            <color indexed="81"/>
            <rFont val="Tahoma"/>
            <family val="2"/>
          </rPr>
          <t xml:space="preserve">The frequency of the IRB Continuing Review Fee will be dependent on the risk level assigned to the study by the IRB.  </t>
        </r>
        <r>
          <rPr>
            <sz val="9"/>
            <color indexed="81"/>
            <rFont val="Tahoma"/>
            <family val="2"/>
          </rPr>
          <t xml:space="preserve">
</t>
        </r>
      </text>
    </comment>
    <comment ref="A24" authorId="0">
      <text>
        <r>
          <rPr>
            <sz val="9"/>
            <color indexed="81"/>
            <rFont val="Tahoma"/>
            <family val="2"/>
          </rPr>
          <t xml:space="preserve">The information in these cells  should be changed to match the criteria in your study.  Typically these costs will be invoiced once they occur.
</t>
        </r>
      </text>
    </comment>
    <comment ref="E24" authorId="0">
      <text>
        <r>
          <rPr>
            <sz val="9"/>
            <color indexed="81"/>
            <rFont val="Tahoma"/>
            <family val="2"/>
          </rPr>
          <t>If you enter "yes" into the cell, then it automatically will add the TTUHSC EP 25% overhead rate to the cost.  Conversely, if you enter "no" into the cell, then the TTUHSC EP 25% overhead rate will not be calculated.</t>
        </r>
      </text>
    </comment>
    <comment ref="A45" authorId="0">
      <text>
        <r>
          <rPr>
            <sz val="9"/>
            <color indexed="81"/>
            <rFont val="Tahoma"/>
            <family val="2"/>
          </rPr>
          <t xml:space="preserve">The particpating Department will be responsible for invoicing these costs.  
</t>
        </r>
      </text>
    </comment>
    <comment ref="G46" authorId="0">
      <text>
        <r>
          <rPr>
            <sz val="9"/>
            <color indexed="81"/>
            <rFont val="Tahoma"/>
            <family val="2"/>
          </rPr>
          <t xml:space="preserve">Insert number of occurrence for each activity by entering a "1."  Do not enter the amount of time it will take to complete an activity. 
</t>
        </r>
      </text>
    </comment>
    <comment ref="A47" authorId="0">
      <text>
        <r>
          <rPr>
            <b/>
            <sz val="9"/>
            <color indexed="81"/>
            <rFont val="Tahoma"/>
            <family val="2"/>
          </rPr>
          <t>The information in these cells can be changed to match the criteria in your study.</t>
        </r>
      </text>
    </comment>
    <comment ref="F47" authorId="0">
      <text>
        <r>
          <rPr>
            <sz val="9"/>
            <color indexed="81"/>
            <rFont val="Tahoma"/>
            <family val="2"/>
          </rPr>
          <t xml:space="preserve">Select the person responsible for completing this task. 
</t>
        </r>
      </text>
    </comment>
    <comment ref="Q71" authorId="0">
      <text>
        <r>
          <rPr>
            <sz val="9"/>
            <color indexed="81"/>
            <rFont val="Tahoma"/>
            <family val="2"/>
          </rPr>
          <t xml:space="preserve">The term 'percent effort' is being used for budgetary purposes only, and does not at all reflect what the computed percent effort may or may not be on ecrt.
</t>
        </r>
      </text>
    </comment>
    <comment ref="C73" authorId="0">
      <text>
        <r>
          <rPr>
            <sz val="9"/>
            <color indexed="81"/>
            <rFont val="Tahoma"/>
            <family val="2"/>
          </rPr>
          <t xml:space="preserve">Enter the number of paitents your study will be recruiting.
</t>
        </r>
      </text>
    </comment>
  </commentList>
</comments>
</file>

<file path=xl/comments2.xml><?xml version="1.0" encoding="utf-8"?>
<comments xmlns="http://schemas.openxmlformats.org/spreadsheetml/2006/main">
  <authors>
    <author>Caraveo, Rafael</author>
  </authors>
  <commentList>
    <comment ref="A7" authorId="0">
      <text>
        <r>
          <rPr>
            <sz val="9"/>
            <color indexed="81"/>
            <rFont val="Tahoma"/>
            <family val="2"/>
          </rPr>
          <t xml:space="preserve">The particpating Department will be responsible for invoicing these costs.  
</t>
        </r>
      </text>
    </comment>
    <comment ref="G8" authorId="0">
      <text>
        <r>
          <rPr>
            <sz val="9"/>
            <color indexed="81"/>
            <rFont val="Tahoma"/>
            <family val="2"/>
          </rPr>
          <t xml:space="preserve">Select the person responsible for completing this task. 
</t>
        </r>
      </text>
    </comment>
    <comment ref="H8" authorId="0">
      <text>
        <r>
          <rPr>
            <sz val="9"/>
            <color indexed="81"/>
            <rFont val="Tahoma"/>
            <family val="2"/>
          </rPr>
          <t xml:space="preserve">Insert number of occurrence for each activity by entering a "1."  Do not enter the amount of time it will take to complete an activity. 
</t>
        </r>
      </text>
    </comment>
  </commentList>
</comments>
</file>

<file path=xl/sharedStrings.xml><?xml version="1.0" encoding="utf-8"?>
<sst xmlns="http://schemas.openxmlformats.org/spreadsheetml/2006/main" count="173" uniqueCount="92">
  <si>
    <t>Texas Tech University Health Sciences Center El Paso</t>
  </si>
  <si>
    <t>Principal Investigator:</t>
  </si>
  <si>
    <t>Study Coordinator:</t>
  </si>
  <si>
    <t>Sponsor:</t>
  </si>
  <si>
    <t>Title:</t>
  </si>
  <si>
    <t>IRB Number:</t>
  </si>
  <si>
    <t>START UP BUDGET</t>
  </si>
  <si>
    <t>COST PER UNIT</t>
  </si>
  <si>
    <t>UNITS</t>
  </si>
  <si>
    <t>TOTAL COST</t>
  </si>
  <si>
    <t>Total</t>
  </si>
  <si>
    <t>*</t>
  </si>
  <si>
    <t>FIXED STUDY BUDGET</t>
  </si>
  <si>
    <t>PER SUBJECT BUDGET</t>
  </si>
  <si>
    <t>Procedure\Labs\Activities</t>
  </si>
  <si>
    <t xml:space="preserve">Staff Responsible </t>
  </si>
  <si>
    <t>TIMELINE</t>
  </si>
  <si>
    <t>Total Hours</t>
  </si>
  <si>
    <t>PI</t>
  </si>
  <si>
    <t>Study Coordinator</t>
  </si>
  <si>
    <t>Co-Investigator</t>
  </si>
  <si>
    <t>Other Provider</t>
  </si>
  <si>
    <t>Nurse</t>
  </si>
  <si>
    <t>Total No. of Staff Hours</t>
  </si>
  <si>
    <t>Percent Effort</t>
  </si>
  <si>
    <t>STUDY BUDGET</t>
  </si>
  <si>
    <t>Per Subject</t>
  </si>
  <si>
    <t># Ppts</t>
  </si>
  <si>
    <t xml:space="preserve">TOTAL </t>
  </si>
  <si>
    <t>TTUHSC OVERHEAD 25%</t>
  </si>
  <si>
    <t>(PASS THROUGH)</t>
  </si>
  <si>
    <t>*Note: Startup Charges are nonrefundable</t>
  </si>
  <si>
    <t>Clerical Staff</t>
  </si>
  <si>
    <t>Technical Staff</t>
  </si>
  <si>
    <t>INITIAL IRB REVIEW FEE</t>
  </si>
  <si>
    <t>Visit 1 Screening</t>
  </si>
  <si>
    <t>Visit 2 Day 1</t>
  </si>
  <si>
    <t>Visit 3 Day 2</t>
  </si>
  <si>
    <t>Visit 4 Day 3</t>
  </si>
  <si>
    <t>Visit 5 Day 7 +/- 1 day</t>
  </si>
  <si>
    <t>Visit 8 Day 21 +/- 1 day</t>
  </si>
  <si>
    <t>Visit 7 Day 14 +/- 1 day</t>
  </si>
  <si>
    <t>Visit 9 Day 29 +/- 1 day</t>
  </si>
  <si>
    <t>Physician Fee</t>
  </si>
  <si>
    <t>Study Cooordinator Fee</t>
  </si>
  <si>
    <t>Visit 6 Day 10 +/- 1 day</t>
  </si>
  <si>
    <t>Visit 10       3 months +/- 5 days</t>
  </si>
  <si>
    <t>Cost</t>
  </si>
  <si>
    <t>Per Visit with OH</t>
  </si>
  <si>
    <t>TOTAL COST PLUS OH (25%)</t>
  </si>
  <si>
    <t>TOTAL COST PLUS OH</t>
  </si>
  <si>
    <t>Subject to Overhead? Yes/No</t>
  </si>
  <si>
    <t>IRB FEES</t>
  </si>
  <si>
    <t>TOTAL PER SUBJECT (Excluding OH)</t>
  </si>
  <si>
    <t>FIXED COSTS (Excluding OH)</t>
  </si>
  <si>
    <t>IRB FEES (No Overhead; Pass-through)</t>
  </si>
  <si>
    <t>START UP COSTS (Excluding OH)</t>
  </si>
  <si>
    <t>Budget Account Code</t>
  </si>
  <si>
    <t>BAC Description</t>
  </si>
  <si>
    <t>Amount</t>
  </si>
  <si>
    <t>Private Gifts/Grants/Contracts</t>
  </si>
  <si>
    <t>Faculty Salaries</t>
  </si>
  <si>
    <t>Staff Salaries</t>
  </si>
  <si>
    <t>Payroll Related Costs (Fringes)</t>
  </si>
  <si>
    <t>Maintenance and Operations</t>
  </si>
  <si>
    <t>Facilities and Admin (Overhead)</t>
  </si>
  <si>
    <t>Internal Purchases Out</t>
  </si>
  <si>
    <r>
      <t xml:space="preserve">Must Equal </t>
    </r>
    <r>
      <rPr>
        <sz val="11"/>
        <color theme="1"/>
        <rFont val="Calibri"/>
        <family val="2"/>
      </rPr>
      <t>→</t>
    </r>
  </si>
  <si>
    <t>Subtotal</t>
  </si>
  <si>
    <t>Total Expenses</t>
  </si>
  <si>
    <t>REVENUE BUDGET</t>
  </si>
  <si>
    <t>EXPENSE BUDGET</t>
  </si>
  <si>
    <t>Cost Plus OH (25%)</t>
  </si>
  <si>
    <t>Yes</t>
  </si>
  <si>
    <t>Startup Fee</t>
  </si>
  <si>
    <t>*Note: Once fund has been established, proceed with establishing the budget on the new fund by submitting a budget revision, option 3 (budget of revenue), through the Budget Revision System.</t>
  </si>
  <si>
    <t>Baseline</t>
  </si>
  <si>
    <t>Visit 1</t>
  </si>
  <si>
    <t>Visit2</t>
  </si>
  <si>
    <t>Visit 3</t>
  </si>
  <si>
    <t>Visit 4</t>
  </si>
  <si>
    <t>Visit 5</t>
  </si>
  <si>
    <t>Visit 6</t>
  </si>
  <si>
    <t>Visit 7</t>
  </si>
  <si>
    <t>Visit 8</t>
  </si>
  <si>
    <t>Visit 9</t>
  </si>
  <si>
    <t>Visit 10</t>
  </si>
  <si>
    <t>Visit 11</t>
  </si>
  <si>
    <t>ESTIMATED STUDY GRAND TOTAL</t>
  </si>
  <si>
    <t>Internal Clincial Trial Budget Worksheet</t>
  </si>
  <si>
    <t>**IRB Continuing Review Fee will be charged per occurrence.</t>
  </si>
  <si>
    <t>IRB CONTINUING REVIEW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</si>
</sst>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_);[Red]\(&quot;$&quot;#,##0.00\)"/>
    <numFmt numFmtId="165" formatCode="_(* #,##0.00_);_(* \(#,##0.00\);_(* &quot;-&quot;??_);_(@_)"/>
    <numFmt numFmtId="166" formatCode="&quot;$&quot;#,##0.00"/>
  </numFmts>
  <fonts count="19" x14ac:knownFonts="1">
    <font>
      <sz val="11"/>
      <color theme="1"/>
      <name val="Calibri"/>
      <family val="2"/>
      <scheme val="minor"/>
    </font>
    <font>
      <sz val="11"/>
      <color theme="1"/>
      <name val="Calibri"/>
      <family val="2"/>
      <scheme val="minor"/>
    </font>
    <font>
      <i/>
      <sz val="10"/>
      <name val="Geneva"/>
    </font>
    <font>
      <b/>
      <sz val="18"/>
      <name val="Geneva"/>
    </font>
    <font>
      <sz val="18"/>
      <name val="Geneva"/>
    </font>
    <font>
      <b/>
      <i/>
      <sz val="10"/>
      <name val="Geneva"/>
    </font>
    <font>
      <b/>
      <sz val="10"/>
      <name val="Geneva"/>
    </font>
    <font>
      <sz val="10"/>
      <name val="Geneva"/>
    </font>
    <font>
      <u/>
      <sz val="10"/>
      <name val="Geneva"/>
    </font>
    <font>
      <b/>
      <sz val="12"/>
      <name val="Geneva"/>
    </font>
    <font>
      <sz val="12"/>
      <name val="Geneva"/>
    </font>
    <font>
      <b/>
      <sz val="11"/>
      <name val="Geneva"/>
    </font>
    <font>
      <sz val="10"/>
      <color indexed="50"/>
      <name val="Geneva"/>
    </font>
    <font>
      <sz val="9"/>
      <color indexed="81"/>
      <name val="Tahoma"/>
      <family val="2"/>
    </font>
    <font>
      <b/>
      <sz val="9"/>
      <color indexed="81"/>
      <name val="Tahoma"/>
      <family val="2"/>
    </font>
    <font>
      <b/>
      <sz val="11"/>
      <color theme="1"/>
      <name val="Calibri"/>
      <family val="2"/>
      <scheme val="minor"/>
    </font>
    <font>
      <sz val="11"/>
      <color theme="1"/>
      <name val="Calibri"/>
      <family val="2"/>
    </font>
    <font>
      <b/>
      <sz val="11"/>
      <color rgb="FFFF0000"/>
      <name val="Calibri"/>
      <family val="2"/>
      <scheme val="minor"/>
    </font>
    <font>
      <b/>
      <sz val="16"/>
      <name val="Geneva"/>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indexed="22"/>
        <bgColor indexed="64"/>
      </patternFill>
    </fill>
    <fill>
      <patternFill patternType="solid">
        <fgColor theme="5" tint="0.59999389629810485"/>
        <bgColor indexed="64"/>
      </patternFill>
    </fill>
  </fills>
  <borders count="31">
    <border>
      <left/>
      <right/>
      <top/>
      <bottom/>
      <diagonal/>
    </border>
    <border>
      <left style="thin">
        <color auto="1"/>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double">
        <color auto="1"/>
      </bottom>
      <diagonal/>
    </border>
    <border>
      <left style="thin">
        <color auto="1"/>
      </left>
      <right style="thin">
        <color auto="1"/>
      </right>
      <top/>
      <bottom style="double">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double">
        <color auto="1"/>
      </top>
      <bottom style="double">
        <color auto="1"/>
      </bottom>
      <diagonal/>
    </border>
    <border>
      <left/>
      <right/>
      <top/>
      <bottom style="double">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double">
        <color auto="1"/>
      </bottom>
      <diagonal/>
    </border>
    <border>
      <left/>
      <right style="thin">
        <color auto="1"/>
      </right>
      <top/>
      <bottom style="double">
        <color auto="1"/>
      </bottom>
      <diagonal/>
    </border>
  </borders>
  <cellStyleXfs count="2">
    <xf numFmtId="0" fontId="0" fillId="0" borderId="0"/>
    <xf numFmtId="165" fontId="1" fillId="0" borderId="0" applyFont="0" applyFill="0" applyBorder="0" applyAlignment="0" applyProtection="0"/>
  </cellStyleXfs>
  <cellXfs count="158">
    <xf numFmtId="0" fontId="0" fillId="0" borderId="0" xfId="0"/>
    <xf numFmtId="0" fontId="2" fillId="0" borderId="0" xfId="0" applyFont="1"/>
    <xf numFmtId="0" fontId="0" fillId="0" borderId="0" xfId="0" applyAlignment="1">
      <alignment horizontal="right"/>
    </xf>
    <xf numFmtId="0" fontId="5" fillId="0" borderId="0" xfId="0" applyFont="1" applyAlignment="1">
      <alignment wrapText="1"/>
    </xf>
    <xf numFmtId="0" fontId="0" fillId="3" borderId="2" xfId="0" applyFill="1" applyBorder="1"/>
    <xf numFmtId="0" fontId="0" fillId="0" borderId="3" xfId="0" applyFill="1" applyBorder="1"/>
    <xf numFmtId="166" fontId="0" fillId="0" borderId="3" xfId="0" applyNumberFormat="1" applyFill="1" applyBorder="1"/>
    <xf numFmtId="0" fontId="0" fillId="3" borderId="6" xfId="0" applyFill="1" applyBorder="1"/>
    <xf numFmtId="0" fontId="0" fillId="3" borderId="7" xfId="0" applyFill="1" applyBorder="1"/>
    <xf numFmtId="166" fontId="6" fillId="3" borderId="6" xfId="0" applyNumberFormat="1" applyFont="1" applyFill="1" applyBorder="1"/>
    <xf numFmtId="2" fontId="2" fillId="0" borderId="0" xfId="0" applyNumberFormat="1" applyFont="1"/>
    <xf numFmtId="0" fontId="6" fillId="3" borderId="2" xfId="0" applyFont="1" applyFill="1" applyBorder="1"/>
    <xf numFmtId="166" fontId="0" fillId="0" borderId="4" xfId="0" applyNumberFormat="1" applyBorder="1"/>
    <xf numFmtId="0" fontId="0" fillId="0" borderId="3" xfId="0" applyBorder="1"/>
    <xf numFmtId="0" fontId="6" fillId="3" borderId="3" xfId="0" applyFont="1" applyFill="1" applyBorder="1"/>
    <xf numFmtId="0" fontId="0" fillId="3" borderId="3" xfId="0" applyFill="1" applyBorder="1"/>
    <xf numFmtId="166" fontId="6" fillId="3" borderId="3" xfId="0" applyNumberFormat="1" applyFont="1" applyFill="1" applyBorder="1"/>
    <xf numFmtId="0" fontId="0" fillId="0" borderId="8" xfId="0" applyBorder="1"/>
    <xf numFmtId="0" fontId="6" fillId="0" borderId="8" xfId="0" applyFont="1" applyBorder="1"/>
    <xf numFmtId="166" fontId="0" fillId="0" borderId="5" xfId="0" applyNumberFormat="1" applyFill="1" applyBorder="1"/>
    <xf numFmtId="166" fontId="6" fillId="3" borderId="7" xfId="1" applyNumberFormat="1" applyFont="1" applyFill="1" applyBorder="1"/>
    <xf numFmtId="0" fontId="0" fillId="0" borderId="9" xfId="0" applyFill="1" applyBorder="1"/>
    <xf numFmtId="0" fontId="0" fillId="0" borderId="0" xfId="0" applyFill="1" applyBorder="1"/>
    <xf numFmtId="38" fontId="0" fillId="0" borderId="0" xfId="1" applyNumberFormat="1" applyFont="1" applyFill="1" applyBorder="1"/>
    <xf numFmtId="0" fontId="0" fillId="0" borderId="0" xfId="0" applyBorder="1"/>
    <xf numFmtId="0" fontId="6" fillId="0" borderId="0" xfId="0" applyFont="1"/>
    <xf numFmtId="0" fontId="0" fillId="3" borderId="10" xfId="0" applyFill="1" applyBorder="1"/>
    <xf numFmtId="0" fontId="0" fillId="3" borderId="4" xfId="0" applyFill="1" applyBorder="1"/>
    <xf numFmtId="0" fontId="0" fillId="3" borderId="4" xfId="0" applyFill="1" applyBorder="1" applyAlignment="1">
      <alignment vertical="center"/>
    </xf>
    <xf numFmtId="0" fontId="6"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0" fillId="0" borderId="10" xfId="0" applyBorder="1"/>
    <xf numFmtId="166" fontId="0" fillId="0" borderId="3" xfId="0" applyNumberFormat="1" applyBorder="1"/>
    <xf numFmtId="166" fontId="0" fillId="0" borderId="10" xfId="0" applyNumberFormat="1" applyBorder="1"/>
    <xf numFmtId="2" fontId="0" fillId="0" borderId="3" xfId="0" applyNumberFormat="1" applyBorder="1" applyAlignment="1">
      <alignment horizontal="center"/>
    </xf>
    <xf numFmtId="164" fontId="6" fillId="0" borderId="14" xfId="1" applyNumberFormat="1" applyFont="1" applyFill="1" applyBorder="1" applyAlignment="1">
      <alignment vertical="center"/>
    </xf>
    <xf numFmtId="0" fontId="0" fillId="0" borderId="17" xfId="0" applyBorder="1" applyAlignment="1">
      <alignment wrapText="1"/>
    </xf>
    <xf numFmtId="0" fontId="0" fillId="0" borderId="18" xfId="0" applyBorder="1" applyAlignment="1">
      <alignment horizontal="center" vertical="center"/>
    </xf>
    <xf numFmtId="0" fontId="0" fillId="0" borderId="19" xfId="0" applyBorder="1" applyAlignment="1">
      <alignment horizontal="center" vertical="center"/>
    </xf>
    <xf numFmtId="2" fontId="0" fillId="0" borderId="20" xfId="0" applyNumberFormat="1" applyBorder="1" applyAlignment="1">
      <alignment horizontal="center" vertical="center"/>
    </xf>
    <xf numFmtId="10" fontId="0" fillId="2" borderId="17" xfId="0" applyNumberFormat="1" applyFill="1" applyBorder="1" applyAlignment="1">
      <alignment horizontal="center"/>
    </xf>
    <xf numFmtId="0" fontId="6" fillId="0" borderId="0" xfId="0" applyFont="1" applyAlignment="1">
      <alignment horizontal="center"/>
    </xf>
    <xf numFmtId="0" fontId="0" fillId="0" borderId="0" xfId="0" applyAlignment="1">
      <alignment wrapText="1"/>
    </xf>
    <xf numFmtId="0" fontId="6" fillId="0" borderId="0" xfId="0" applyFont="1" applyBorder="1" applyAlignment="1">
      <alignment horizontal="right"/>
    </xf>
    <xf numFmtId="4" fontId="0" fillId="0" borderId="0" xfId="0" applyNumberFormat="1" applyBorder="1"/>
    <xf numFmtId="3" fontId="0" fillId="0" borderId="0" xfId="0" applyNumberFormat="1" applyBorder="1"/>
    <xf numFmtId="3" fontId="0" fillId="0" borderId="0" xfId="0" applyNumberFormat="1"/>
    <xf numFmtId="2" fontId="0" fillId="0" borderId="0" xfId="0" applyNumberFormat="1" applyBorder="1"/>
    <xf numFmtId="0" fontId="6" fillId="0" borderId="0" xfId="0" applyFont="1" applyBorder="1"/>
    <xf numFmtId="0" fontId="6" fillId="0" borderId="0" xfId="0" applyFont="1" applyAlignment="1">
      <alignment horizontal="right"/>
    </xf>
    <xf numFmtId="165" fontId="0" fillId="0" borderId="0" xfId="1" applyFont="1"/>
    <xf numFmtId="3" fontId="8" fillId="0" borderId="0" xfId="0" applyNumberFormat="1" applyFont="1"/>
    <xf numFmtId="0" fontId="9" fillId="0" borderId="0" xfId="0" applyFont="1" applyAlignment="1">
      <alignment horizontal="right"/>
    </xf>
    <xf numFmtId="3" fontId="7" fillId="0" borderId="0" xfId="0" applyNumberFormat="1" applyFont="1"/>
    <xf numFmtId="3" fontId="6" fillId="0" borderId="0" xfId="0" applyNumberFormat="1" applyFont="1"/>
    <xf numFmtId="0" fontId="11" fillId="4" borderId="0" xfId="0" applyFont="1" applyFill="1"/>
    <xf numFmtId="0" fontId="12" fillId="0" borderId="0" xfId="0" applyFont="1" applyAlignment="1">
      <alignment wrapText="1"/>
    </xf>
    <xf numFmtId="0" fontId="0" fillId="0" borderId="10" xfId="0" applyBorder="1" applyAlignment="1">
      <alignment wrapText="1"/>
    </xf>
    <xf numFmtId="166" fontId="0" fillId="0" borderId="10" xfId="0" applyNumberFormat="1" applyBorder="1" applyAlignment="1">
      <alignment vertical="center"/>
    </xf>
    <xf numFmtId="0" fontId="0" fillId="3" borderId="4" xfId="0" applyFill="1" applyBorder="1" applyAlignment="1">
      <alignment vertical="center" wrapText="1"/>
    </xf>
    <xf numFmtId="0" fontId="0" fillId="0" borderId="3" xfId="0" applyFill="1" applyBorder="1" applyAlignment="1">
      <alignment wrapText="1"/>
    </xf>
    <xf numFmtId="166" fontId="0" fillId="0" borderId="10" xfId="0" applyNumberFormat="1" applyFill="1" applyBorder="1"/>
    <xf numFmtId="166" fontId="0" fillId="0" borderId="10" xfId="0" applyNumberFormat="1" applyFill="1" applyBorder="1" applyAlignment="1">
      <alignment vertical="center"/>
    </xf>
    <xf numFmtId="0" fontId="0" fillId="0" borderId="0" xfId="0" applyAlignment="1">
      <alignment horizontal="center"/>
    </xf>
    <xf numFmtId="0" fontId="15" fillId="3" borderId="4" xfId="0" applyFont="1" applyFill="1" applyBorder="1" applyAlignment="1">
      <alignment vertical="center" wrapText="1"/>
    </xf>
    <xf numFmtId="166" fontId="0" fillId="0" borderId="0" xfId="0" applyNumberFormat="1"/>
    <xf numFmtId="166" fontId="15" fillId="0" borderId="0" xfId="0" applyNumberFormat="1" applyFont="1" applyAlignment="1">
      <alignment horizontal="center"/>
    </xf>
    <xf numFmtId="166" fontId="15" fillId="3" borderId="17" xfId="0" applyNumberFormat="1" applyFont="1" applyFill="1" applyBorder="1" applyAlignment="1">
      <alignment horizontal="center" vertical="center"/>
    </xf>
    <xf numFmtId="166" fontId="15" fillId="3" borderId="18" xfId="0" applyNumberFormat="1" applyFont="1" applyFill="1" applyBorder="1" applyAlignment="1">
      <alignment horizontal="center" vertical="center"/>
    </xf>
    <xf numFmtId="166" fontId="15" fillId="3" borderId="23" xfId="0" applyNumberFormat="1" applyFont="1" applyFill="1" applyBorder="1" applyAlignment="1">
      <alignment horizontal="center" vertical="center"/>
    </xf>
    <xf numFmtId="0" fontId="15" fillId="3" borderId="2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5" fillId="3" borderId="5" xfId="0" applyFont="1" applyFill="1" applyBorder="1" applyAlignment="1">
      <alignment horizontal="center" vertical="center" wrapText="1"/>
    </xf>
    <xf numFmtId="0" fontId="15" fillId="3" borderId="10" xfId="0" applyFont="1" applyFill="1" applyBorder="1" applyAlignment="1">
      <alignment horizontal="center" vertical="center"/>
    </xf>
    <xf numFmtId="166" fontId="0" fillId="0" borderId="2" xfId="0" applyNumberFormat="1" applyBorder="1"/>
    <xf numFmtId="164" fontId="6" fillId="0" borderId="24" xfId="1" applyNumberFormat="1" applyFont="1" applyFill="1" applyBorder="1" applyAlignment="1">
      <alignment vertical="center"/>
    </xf>
    <xf numFmtId="0" fontId="0" fillId="0" borderId="3" xfId="0" applyBorder="1" applyAlignment="1">
      <alignment horizontal="right"/>
    </xf>
    <xf numFmtId="0" fontId="0" fillId="0" borderId="3" xfId="0" applyBorder="1" applyAlignment="1">
      <alignment horizontal="right" vertical="center"/>
    </xf>
    <xf numFmtId="166" fontId="0" fillId="5" borderId="3" xfId="0" applyNumberFormat="1" applyFill="1" applyBorder="1"/>
    <xf numFmtId="166" fontId="0" fillId="5" borderId="13" xfId="0" applyNumberFormat="1" applyFill="1" applyBorder="1"/>
    <xf numFmtId="166" fontId="0" fillId="5" borderId="5" xfId="0" applyNumberFormat="1" applyFill="1" applyBorder="1"/>
    <xf numFmtId="166" fontId="0" fillId="5" borderId="3" xfId="0" applyNumberFormat="1" applyFill="1" applyBorder="1" applyAlignment="1">
      <alignment vertical="center"/>
    </xf>
    <xf numFmtId="166" fontId="0" fillId="5" borderId="10" xfId="0" applyNumberFormat="1" applyFill="1" applyBorder="1" applyAlignment="1">
      <alignment vertical="center"/>
    </xf>
    <xf numFmtId="0" fontId="0" fillId="5" borderId="10" xfId="0" applyFill="1" applyBorder="1"/>
    <xf numFmtId="0" fontId="0" fillId="5" borderId="10" xfId="0" applyFill="1" applyBorder="1" applyAlignment="1">
      <alignment vertical="center"/>
    </xf>
    <xf numFmtId="0" fontId="0" fillId="5" borderId="3" xfId="0" applyFill="1" applyBorder="1"/>
    <xf numFmtId="0" fontId="0" fillId="5" borderId="3" xfId="0" applyFill="1" applyBorder="1" applyAlignment="1">
      <alignment vertical="center"/>
    </xf>
    <xf numFmtId="166" fontId="0" fillId="5" borderId="3" xfId="0" applyNumberFormat="1" applyFill="1" applyBorder="1" applyAlignment="1">
      <alignment horizontal="center" vertical="center"/>
    </xf>
    <xf numFmtId="166" fontId="0" fillId="5" borderId="10" xfId="0" applyNumberFormat="1" applyFill="1" applyBorder="1" applyAlignment="1">
      <alignment horizontal="center" vertical="center"/>
    </xf>
    <xf numFmtId="0" fontId="0" fillId="5" borderId="5" xfId="0" applyFill="1" applyBorder="1"/>
    <xf numFmtId="0" fontId="0" fillId="5" borderId="3" xfId="0" applyFill="1" applyBorder="1" applyAlignment="1">
      <alignment wrapText="1"/>
    </xf>
    <xf numFmtId="0" fontId="0" fillId="5" borderId="4" xfId="0" applyFill="1" applyBorder="1"/>
    <xf numFmtId="0" fontId="6" fillId="5" borderId="4" xfId="0" applyFont="1" applyFill="1" applyBorder="1"/>
    <xf numFmtId="166" fontId="0" fillId="5" borderId="4" xfId="0" applyNumberFormat="1" applyFill="1" applyBorder="1"/>
    <xf numFmtId="0" fontId="6" fillId="5" borderId="3" xfId="0" applyFont="1" applyFill="1" applyBorder="1"/>
    <xf numFmtId="0" fontId="0" fillId="3" borderId="10" xfId="0" applyFill="1" applyBorder="1" applyAlignment="1">
      <alignment vertical="center" wrapText="1"/>
    </xf>
    <xf numFmtId="3" fontId="9" fillId="0" borderId="0" xfId="0" applyNumberFormat="1" applyFont="1" applyBorder="1"/>
    <xf numFmtId="166" fontId="0" fillId="0" borderId="2" xfId="0" applyNumberFormat="1" applyBorder="1" applyAlignment="1">
      <alignment vertical="center"/>
    </xf>
    <xf numFmtId="166" fontId="6" fillId="3" borderId="3" xfId="1" applyNumberFormat="1" applyFont="1" applyFill="1" applyBorder="1"/>
    <xf numFmtId="0" fontId="0" fillId="5" borderId="0" xfId="0" applyFill="1" applyBorder="1"/>
    <xf numFmtId="165" fontId="10" fillId="0" borderId="0" xfId="1" applyFont="1" applyBorder="1"/>
    <xf numFmtId="0" fontId="10" fillId="0" borderId="0" xfId="0" applyFont="1" applyBorder="1"/>
    <xf numFmtId="4" fontId="8" fillId="0" borderId="0" xfId="0" applyNumberFormat="1" applyFont="1"/>
    <xf numFmtId="4" fontId="9" fillId="0" borderId="25" xfId="0" applyNumberFormat="1" applyFont="1" applyBorder="1"/>
    <xf numFmtId="4" fontId="0" fillId="0" borderId="0" xfId="0" applyNumberFormat="1"/>
    <xf numFmtId="4" fontId="0" fillId="0" borderId="3" xfId="0" applyNumberFormat="1" applyBorder="1"/>
    <xf numFmtId="0" fontId="17" fillId="0" borderId="0" xfId="0" applyFont="1"/>
    <xf numFmtId="165" fontId="0" fillId="5" borderId="3" xfId="1" applyFont="1" applyFill="1" applyBorder="1"/>
    <xf numFmtId="165" fontId="0" fillId="0" borderId="3" xfId="1" applyFont="1" applyFill="1" applyBorder="1"/>
    <xf numFmtId="0" fontId="0" fillId="0" borderId="3" xfId="0" applyBorder="1" applyAlignment="1">
      <alignment horizontal="center"/>
    </xf>
    <xf numFmtId="0" fontId="15" fillId="0" borderId="0" xfId="0" applyFont="1"/>
    <xf numFmtId="0" fontId="15" fillId="0" borderId="3" xfId="0" applyFont="1" applyBorder="1"/>
    <xf numFmtId="165" fontId="15" fillId="0" borderId="2" xfId="1" applyFont="1" applyBorder="1"/>
    <xf numFmtId="4" fontId="15" fillId="0" borderId="3" xfId="0" applyNumberFormat="1" applyFont="1" applyBorder="1"/>
    <xf numFmtId="166" fontId="15" fillId="0" borderId="0" xfId="0" applyNumberFormat="1" applyFont="1" applyFill="1"/>
    <xf numFmtId="0" fontId="0" fillId="5" borderId="3" xfId="0" applyFill="1" applyBorder="1" applyAlignment="1">
      <alignment horizontal="center" vertical="center"/>
    </xf>
    <xf numFmtId="0" fontId="0" fillId="5" borderId="10" xfId="0" applyNumberFormat="1" applyFill="1" applyBorder="1" applyAlignment="1">
      <alignment horizontal="center" vertical="center"/>
    </xf>
    <xf numFmtId="2" fontId="0" fillId="0" borderId="3" xfId="0" applyNumberFormat="1" applyBorder="1" applyAlignment="1">
      <alignment horizontal="center" vertical="center"/>
    </xf>
    <xf numFmtId="0" fontId="6" fillId="3" borderId="3" xfId="0" applyFont="1" applyFill="1" applyBorder="1" applyAlignment="1">
      <alignment vertical="center"/>
    </xf>
    <xf numFmtId="0" fontId="6" fillId="3" borderId="1" xfId="0" applyFont="1" applyFill="1" applyBorder="1" applyAlignment="1">
      <alignment vertical="center"/>
    </xf>
    <xf numFmtId="0" fontId="15" fillId="3" borderId="2" xfId="0" applyFont="1" applyFill="1" applyBorder="1" applyAlignment="1">
      <alignment vertical="center"/>
    </xf>
    <xf numFmtId="0" fontId="15" fillId="3" borderId="2" xfId="0" applyFont="1" applyFill="1" applyBorder="1" applyAlignment="1">
      <alignment wrapText="1"/>
    </xf>
    <xf numFmtId="0" fontId="15" fillId="3" borderId="3" xfId="0" applyFont="1" applyFill="1" applyBorder="1" applyAlignment="1">
      <alignment vertical="center"/>
    </xf>
    <xf numFmtId="0" fontId="15" fillId="3" borderId="3" xfId="0" applyFont="1" applyFill="1" applyBorder="1" applyAlignment="1">
      <alignment wrapText="1"/>
    </xf>
    <xf numFmtId="166" fontId="0" fillId="5" borderId="2" xfId="0" applyNumberFormat="1" applyFill="1" applyBorder="1"/>
    <xf numFmtId="166" fontId="6" fillId="3" borderId="2" xfId="1" applyNumberFormat="1" applyFont="1" applyFill="1" applyBorder="1"/>
    <xf numFmtId="0" fontId="0" fillId="0" borderId="8" xfId="0" applyFill="1" applyBorder="1"/>
    <xf numFmtId="166" fontId="6" fillId="0" borderId="8" xfId="0" applyNumberFormat="1" applyFont="1" applyFill="1" applyBorder="1"/>
    <xf numFmtId="0" fontId="11" fillId="4" borderId="0" xfId="0" applyFont="1" applyFill="1" applyAlignment="1">
      <alignment wrapText="1"/>
    </xf>
    <xf numFmtId="166" fontId="0" fillId="5" borderId="27" xfId="0" applyNumberFormat="1" applyFill="1" applyBorder="1" applyAlignment="1">
      <alignment horizontal="center"/>
    </xf>
    <xf numFmtId="166" fontId="0" fillId="5" borderId="28" xfId="0" applyNumberFormat="1" applyFill="1" applyBorder="1" applyAlignment="1">
      <alignment horizontal="center"/>
    </xf>
    <xf numFmtId="0" fontId="0" fillId="3" borderId="29" xfId="0" applyFill="1" applyBorder="1" applyAlignment="1">
      <alignment horizontal="center"/>
    </xf>
    <xf numFmtId="0" fontId="0" fillId="3" borderId="30" xfId="0" applyFill="1" applyBorder="1" applyAlignment="1">
      <alignment horizontal="center"/>
    </xf>
    <xf numFmtId="0" fontId="6" fillId="2" borderId="3"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5" borderId="3" xfId="0"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6" fillId="0" borderId="14"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16" xfId="0" applyFont="1" applyFill="1" applyBorder="1" applyAlignment="1">
      <alignment horizontal="right" vertical="center"/>
    </xf>
    <xf numFmtId="0" fontId="0" fillId="5" borderId="3" xfId="0" applyFill="1" applyBorder="1" applyAlignment="1">
      <alignment horizontal="center" vertical="center" wrapText="1"/>
    </xf>
    <xf numFmtId="0" fontId="6" fillId="3" borderId="1"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18" fillId="0" borderId="26" xfId="0" applyFont="1" applyBorder="1" applyAlignment="1">
      <alignment horizontal="center" vertical="top"/>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xf>
    <xf numFmtId="0" fontId="3" fillId="0" borderId="0" xfId="0" applyFont="1" applyAlignment="1">
      <alignment horizontal="left" vertical="center"/>
    </xf>
    <xf numFmtId="0" fontId="15" fillId="3" borderId="1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6" fillId="3" borderId="1" xfId="0" applyFont="1" applyFill="1" applyBorder="1" applyAlignment="1">
      <alignment horizontal="center"/>
    </xf>
    <xf numFmtId="0" fontId="6" fillId="3" borderId="11" xfId="0" applyFont="1" applyFill="1" applyBorder="1" applyAlignment="1">
      <alignment horizontal="center"/>
    </xf>
    <xf numFmtId="0" fontId="15" fillId="3" borderId="10" xfId="0" applyFont="1" applyFill="1" applyBorder="1" applyAlignment="1">
      <alignment horizontal="center" vertical="center"/>
    </xf>
    <xf numFmtId="0" fontId="15" fillId="3" borderId="5" xfId="0" applyFont="1" applyFill="1" applyBorder="1" applyAlignment="1">
      <alignment horizontal="center" vertical="center"/>
    </xf>
    <xf numFmtId="0" fontId="0" fillId="0" borderId="0" xfId="0"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Y112"/>
  <sheetViews>
    <sheetView topLeftCell="A57" zoomScale="80" zoomScaleNormal="80" zoomScalePageLayoutView="80" workbookViewId="0">
      <selection activeCell="J91" sqref="J91"/>
    </sheetView>
  </sheetViews>
  <sheetFormatPr baseColWidth="10" defaultColWidth="11.5" defaultRowHeight="15" x14ac:dyDescent="0.2"/>
  <cols>
    <col min="1" max="1" width="44.83203125" customWidth="1"/>
    <col min="2" max="2" width="15.5" customWidth="1"/>
    <col min="3" max="3" width="8" customWidth="1"/>
    <col min="4" max="4" width="12.83203125" customWidth="1"/>
    <col min="5" max="5" width="13.83203125" customWidth="1"/>
    <col min="6" max="6" width="21" customWidth="1"/>
    <col min="7" max="7" width="9.6640625" customWidth="1"/>
    <col min="8" max="8" width="9.5" customWidth="1"/>
    <col min="9" max="9" width="8.5" customWidth="1"/>
    <col min="10" max="10" width="8.83203125" customWidth="1"/>
    <col min="11" max="11" width="8.6640625" customWidth="1"/>
    <col min="12" max="12" width="8.1640625" customWidth="1"/>
    <col min="13" max="13" width="9.83203125" customWidth="1"/>
    <col min="14" max="14" width="9.5" customWidth="1"/>
    <col min="15" max="15" width="10.5" customWidth="1"/>
    <col min="16" max="16" width="9.5" customWidth="1"/>
    <col min="17" max="18" width="8.5" customWidth="1"/>
    <col min="19" max="19" width="8.33203125" customWidth="1"/>
    <col min="20" max="20" width="12.83203125" customWidth="1"/>
    <col min="21" max="21" width="13.1640625" customWidth="1"/>
    <col min="23" max="23" width="13" bestFit="1" customWidth="1"/>
    <col min="24" max="24" width="13.33203125" customWidth="1"/>
    <col min="25" max="25" width="14.6640625" bestFit="1" customWidth="1"/>
    <col min="258" max="258" width="43.5" customWidth="1"/>
    <col min="259" max="259" width="15.5" customWidth="1"/>
    <col min="260" max="260" width="8" customWidth="1"/>
    <col min="261" max="261" width="12.83203125" customWidth="1"/>
    <col min="262" max="262" width="18.83203125" customWidth="1"/>
    <col min="263" max="263" width="9.6640625" customWidth="1"/>
    <col min="264" max="264" width="9.5" customWidth="1"/>
    <col min="265" max="265" width="8.5" customWidth="1"/>
    <col min="266" max="266" width="8.83203125" customWidth="1"/>
    <col min="267" max="267" width="8.6640625" customWidth="1"/>
    <col min="268" max="268" width="8.1640625" customWidth="1"/>
    <col min="269" max="270" width="7.6640625" customWidth="1"/>
    <col min="271" max="274" width="8.5" customWidth="1"/>
    <col min="275" max="275" width="8.33203125" customWidth="1"/>
    <col min="276" max="276" width="12.83203125" customWidth="1"/>
    <col min="277" max="277" width="13.1640625" customWidth="1"/>
    <col min="279" max="279" width="13" bestFit="1" customWidth="1"/>
    <col min="280" max="280" width="12.5" customWidth="1"/>
    <col min="514" max="514" width="43.5" customWidth="1"/>
    <col min="515" max="515" width="15.5" customWidth="1"/>
    <col min="516" max="516" width="8" customWidth="1"/>
    <col min="517" max="517" width="12.83203125" customWidth="1"/>
    <col min="518" max="518" width="18.83203125" customWidth="1"/>
    <col min="519" max="519" width="9.6640625" customWidth="1"/>
    <col min="520" max="520" width="9.5" customWidth="1"/>
    <col min="521" max="521" width="8.5" customWidth="1"/>
    <col min="522" max="522" width="8.83203125" customWidth="1"/>
    <col min="523" max="523" width="8.6640625" customWidth="1"/>
    <col min="524" max="524" width="8.1640625" customWidth="1"/>
    <col min="525" max="526" width="7.6640625" customWidth="1"/>
    <col min="527" max="530" width="8.5" customWidth="1"/>
    <col min="531" max="531" width="8.33203125" customWidth="1"/>
    <col min="532" max="532" width="12.83203125" customWidth="1"/>
    <col min="533" max="533" width="13.1640625" customWidth="1"/>
    <col min="535" max="535" width="13" bestFit="1" customWidth="1"/>
    <col min="536" max="536" width="12.5" customWidth="1"/>
    <col min="770" max="770" width="43.5" customWidth="1"/>
    <col min="771" max="771" width="15.5" customWidth="1"/>
    <col min="772" max="772" width="8" customWidth="1"/>
    <col min="773" max="773" width="12.83203125" customWidth="1"/>
    <col min="774" max="774" width="18.83203125" customWidth="1"/>
    <col min="775" max="775" width="9.6640625" customWidth="1"/>
    <col min="776" max="776" width="9.5" customWidth="1"/>
    <col min="777" max="777" width="8.5" customWidth="1"/>
    <col min="778" max="778" width="8.83203125" customWidth="1"/>
    <col min="779" max="779" width="8.6640625" customWidth="1"/>
    <col min="780" max="780" width="8.1640625" customWidth="1"/>
    <col min="781" max="782" width="7.6640625" customWidth="1"/>
    <col min="783" max="786" width="8.5" customWidth="1"/>
    <col min="787" max="787" width="8.33203125" customWidth="1"/>
    <col min="788" max="788" width="12.83203125" customWidth="1"/>
    <col min="789" max="789" width="13.1640625" customWidth="1"/>
    <col min="791" max="791" width="13" bestFit="1" customWidth="1"/>
    <col min="792" max="792" width="12.5" customWidth="1"/>
    <col min="1026" max="1026" width="43.5" customWidth="1"/>
    <col min="1027" max="1027" width="15.5" customWidth="1"/>
    <col min="1028" max="1028" width="8" customWidth="1"/>
    <col min="1029" max="1029" width="12.83203125" customWidth="1"/>
    <col min="1030" max="1030" width="18.83203125" customWidth="1"/>
    <col min="1031" max="1031" width="9.6640625" customWidth="1"/>
    <col min="1032" max="1032" width="9.5" customWidth="1"/>
    <col min="1033" max="1033" width="8.5" customWidth="1"/>
    <col min="1034" max="1034" width="8.83203125" customWidth="1"/>
    <col min="1035" max="1035" width="8.6640625" customWidth="1"/>
    <col min="1036" max="1036" width="8.1640625" customWidth="1"/>
    <col min="1037" max="1038" width="7.6640625" customWidth="1"/>
    <col min="1039" max="1042" width="8.5" customWidth="1"/>
    <col min="1043" max="1043" width="8.33203125" customWidth="1"/>
    <col min="1044" max="1044" width="12.83203125" customWidth="1"/>
    <col min="1045" max="1045" width="13.1640625" customWidth="1"/>
    <col min="1047" max="1047" width="13" bestFit="1" customWidth="1"/>
    <col min="1048" max="1048" width="12.5" customWidth="1"/>
    <col min="1282" max="1282" width="43.5" customWidth="1"/>
    <col min="1283" max="1283" width="15.5" customWidth="1"/>
    <col min="1284" max="1284" width="8" customWidth="1"/>
    <col min="1285" max="1285" width="12.83203125" customWidth="1"/>
    <col min="1286" max="1286" width="18.83203125" customWidth="1"/>
    <col min="1287" max="1287" width="9.6640625" customWidth="1"/>
    <col min="1288" max="1288" width="9.5" customWidth="1"/>
    <col min="1289" max="1289" width="8.5" customWidth="1"/>
    <col min="1290" max="1290" width="8.83203125" customWidth="1"/>
    <col min="1291" max="1291" width="8.6640625" customWidth="1"/>
    <col min="1292" max="1292" width="8.1640625" customWidth="1"/>
    <col min="1293" max="1294" width="7.6640625" customWidth="1"/>
    <col min="1295" max="1298" width="8.5" customWidth="1"/>
    <col min="1299" max="1299" width="8.33203125" customWidth="1"/>
    <col min="1300" max="1300" width="12.83203125" customWidth="1"/>
    <col min="1301" max="1301" width="13.1640625" customWidth="1"/>
    <col min="1303" max="1303" width="13" bestFit="1" customWidth="1"/>
    <col min="1304" max="1304" width="12.5" customWidth="1"/>
    <col min="1538" max="1538" width="43.5" customWidth="1"/>
    <col min="1539" max="1539" width="15.5" customWidth="1"/>
    <col min="1540" max="1540" width="8" customWidth="1"/>
    <col min="1541" max="1541" width="12.83203125" customWidth="1"/>
    <col min="1542" max="1542" width="18.83203125" customWidth="1"/>
    <col min="1543" max="1543" width="9.6640625" customWidth="1"/>
    <col min="1544" max="1544" width="9.5" customWidth="1"/>
    <col min="1545" max="1545" width="8.5" customWidth="1"/>
    <col min="1546" max="1546" width="8.83203125" customWidth="1"/>
    <col min="1547" max="1547" width="8.6640625" customWidth="1"/>
    <col min="1548" max="1548" width="8.1640625" customWidth="1"/>
    <col min="1549" max="1550" width="7.6640625" customWidth="1"/>
    <col min="1551" max="1554" width="8.5" customWidth="1"/>
    <col min="1555" max="1555" width="8.33203125" customWidth="1"/>
    <col min="1556" max="1556" width="12.83203125" customWidth="1"/>
    <col min="1557" max="1557" width="13.1640625" customWidth="1"/>
    <col min="1559" max="1559" width="13" bestFit="1" customWidth="1"/>
    <col min="1560" max="1560" width="12.5" customWidth="1"/>
    <col min="1794" max="1794" width="43.5" customWidth="1"/>
    <col min="1795" max="1795" width="15.5" customWidth="1"/>
    <col min="1796" max="1796" width="8" customWidth="1"/>
    <col min="1797" max="1797" width="12.83203125" customWidth="1"/>
    <col min="1798" max="1798" width="18.83203125" customWidth="1"/>
    <col min="1799" max="1799" width="9.6640625" customWidth="1"/>
    <col min="1800" max="1800" width="9.5" customWidth="1"/>
    <col min="1801" max="1801" width="8.5" customWidth="1"/>
    <col min="1802" max="1802" width="8.83203125" customWidth="1"/>
    <col min="1803" max="1803" width="8.6640625" customWidth="1"/>
    <col min="1804" max="1804" width="8.1640625" customWidth="1"/>
    <col min="1805" max="1806" width="7.6640625" customWidth="1"/>
    <col min="1807" max="1810" width="8.5" customWidth="1"/>
    <col min="1811" max="1811" width="8.33203125" customWidth="1"/>
    <col min="1812" max="1812" width="12.83203125" customWidth="1"/>
    <col min="1813" max="1813" width="13.1640625" customWidth="1"/>
    <col min="1815" max="1815" width="13" bestFit="1" customWidth="1"/>
    <col min="1816" max="1816" width="12.5" customWidth="1"/>
    <col min="2050" max="2050" width="43.5" customWidth="1"/>
    <col min="2051" max="2051" width="15.5" customWidth="1"/>
    <col min="2052" max="2052" width="8" customWidth="1"/>
    <col min="2053" max="2053" width="12.83203125" customWidth="1"/>
    <col min="2054" max="2054" width="18.83203125" customWidth="1"/>
    <col min="2055" max="2055" width="9.6640625" customWidth="1"/>
    <col min="2056" max="2056" width="9.5" customWidth="1"/>
    <col min="2057" max="2057" width="8.5" customWidth="1"/>
    <col min="2058" max="2058" width="8.83203125" customWidth="1"/>
    <col min="2059" max="2059" width="8.6640625" customWidth="1"/>
    <col min="2060" max="2060" width="8.1640625" customWidth="1"/>
    <col min="2061" max="2062" width="7.6640625" customWidth="1"/>
    <col min="2063" max="2066" width="8.5" customWidth="1"/>
    <col min="2067" max="2067" width="8.33203125" customWidth="1"/>
    <col min="2068" max="2068" width="12.83203125" customWidth="1"/>
    <col min="2069" max="2069" width="13.1640625" customWidth="1"/>
    <col min="2071" max="2071" width="13" bestFit="1" customWidth="1"/>
    <col min="2072" max="2072" width="12.5" customWidth="1"/>
    <col min="2306" max="2306" width="43.5" customWidth="1"/>
    <col min="2307" max="2307" width="15.5" customWidth="1"/>
    <col min="2308" max="2308" width="8" customWidth="1"/>
    <col min="2309" max="2309" width="12.83203125" customWidth="1"/>
    <col min="2310" max="2310" width="18.83203125" customWidth="1"/>
    <col min="2311" max="2311" width="9.6640625" customWidth="1"/>
    <col min="2312" max="2312" width="9.5" customWidth="1"/>
    <col min="2313" max="2313" width="8.5" customWidth="1"/>
    <col min="2314" max="2314" width="8.83203125" customWidth="1"/>
    <col min="2315" max="2315" width="8.6640625" customWidth="1"/>
    <col min="2316" max="2316" width="8.1640625" customWidth="1"/>
    <col min="2317" max="2318" width="7.6640625" customWidth="1"/>
    <col min="2319" max="2322" width="8.5" customWidth="1"/>
    <col min="2323" max="2323" width="8.33203125" customWidth="1"/>
    <col min="2324" max="2324" width="12.83203125" customWidth="1"/>
    <col min="2325" max="2325" width="13.1640625" customWidth="1"/>
    <col min="2327" max="2327" width="13" bestFit="1" customWidth="1"/>
    <col min="2328" max="2328" width="12.5" customWidth="1"/>
    <col min="2562" max="2562" width="43.5" customWidth="1"/>
    <col min="2563" max="2563" width="15.5" customWidth="1"/>
    <col min="2564" max="2564" width="8" customWidth="1"/>
    <col min="2565" max="2565" width="12.83203125" customWidth="1"/>
    <col min="2566" max="2566" width="18.83203125" customWidth="1"/>
    <col min="2567" max="2567" width="9.6640625" customWidth="1"/>
    <col min="2568" max="2568" width="9.5" customWidth="1"/>
    <col min="2569" max="2569" width="8.5" customWidth="1"/>
    <col min="2570" max="2570" width="8.83203125" customWidth="1"/>
    <col min="2571" max="2571" width="8.6640625" customWidth="1"/>
    <col min="2572" max="2572" width="8.1640625" customWidth="1"/>
    <col min="2573" max="2574" width="7.6640625" customWidth="1"/>
    <col min="2575" max="2578" width="8.5" customWidth="1"/>
    <col min="2579" max="2579" width="8.33203125" customWidth="1"/>
    <col min="2580" max="2580" width="12.83203125" customWidth="1"/>
    <col min="2581" max="2581" width="13.1640625" customWidth="1"/>
    <col min="2583" max="2583" width="13" bestFit="1" customWidth="1"/>
    <col min="2584" max="2584" width="12.5" customWidth="1"/>
    <col min="2818" max="2818" width="43.5" customWidth="1"/>
    <col min="2819" max="2819" width="15.5" customWidth="1"/>
    <col min="2820" max="2820" width="8" customWidth="1"/>
    <col min="2821" max="2821" width="12.83203125" customWidth="1"/>
    <col min="2822" max="2822" width="18.83203125" customWidth="1"/>
    <col min="2823" max="2823" width="9.6640625" customWidth="1"/>
    <col min="2824" max="2824" width="9.5" customWidth="1"/>
    <col min="2825" max="2825" width="8.5" customWidth="1"/>
    <col min="2826" max="2826" width="8.83203125" customWidth="1"/>
    <col min="2827" max="2827" width="8.6640625" customWidth="1"/>
    <col min="2828" max="2828" width="8.1640625" customWidth="1"/>
    <col min="2829" max="2830" width="7.6640625" customWidth="1"/>
    <col min="2831" max="2834" width="8.5" customWidth="1"/>
    <col min="2835" max="2835" width="8.33203125" customWidth="1"/>
    <col min="2836" max="2836" width="12.83203125" customWidth="1"/>
    <col min="2837" max="2837" width="13.1640625" customWidth="1"/>
    <col min="2839" max="2839" width="13" bestFit="1" customWidth="1"/>
    <col min="2840" max="2840" width="12.5" customWidth="1"/>
    <col min="3074" max="3074" width="43.5" customWidth="1"/>
    <col min="3075" max="3075" width="15.5" customWidth="1"/>
    <col min="3076" max="3076" width="8" customWidth="1"/>
    <col min="3077" max="3077" width="12.83203125" customWidth="1"/>
    <col min="3078" max="3078" width="18.83203125" customWidth="1"/>
    <col min="3079" max="3079" width="9.6640625" customWidth="1"/>
    <col min="3080" max="3080" width="9.5" customWidth="1"/>
    <col min="3081" max="3081" width="8.5" customWidth="1"/>
    <col min="3082" max="3082" width="8.83203125" customWidth="1"/>
    <col min="3083" max="3083" width="8.6640625" customWidth="1"/>
    <col min="3084" max="3084" width="8.1640625" customWidth="1"/>
    <col min="3085" max="3086" width="7.6640625" customWidth="1"/>
    <col min="3087" max="3090" width="8.5" customWidth="1"/>
    <col min="3091" max="3091" width="8.33203125" customWidth="1"/>
    <col min="3092" max="3092" width="12.83203125" customWidth="1"/>
    <col min="3093" max="3093" width="13.1640625" customWidth="1"/>
    <col min="3095" max="3095" width="13" bestFit="1" customWidth="1"/>
    <col min="3096" max="3096" width="12.5" customWidth="1"/>
    <col min="3330" max="3330" width="43.5" customWidth="1"/>
    <col min="3331" max="3331" width="15.5" customWidth="1"/>
    <col min="3332" max="3332" width="8" customWidth="1"/>
    <col min="3333" max="3333" width="12.83203125" customWidth="1"/>
    <col min="3334" max="3334" width="18.83203125" customWidth="1"/>
    <col min="3335" max="3335" width="9.6640625" customWidth="1"/>
    <col min="3336" max="3336" width="9.5" customWidth="1"/>
    <col min="3337" max="3337" width="8.5" customWidth="1"/>
    <col min="3338" max="3338" width="8.83203125" customWidth="1"/>
    <col min="3339" max="3339" width="8.6640625" customWidth="1"/>
    <col min="3340" max="3340" width="8.1640625" customWidth="1"/>
    <col min="3341" max="3342" width="7.6640625" customWidth="1"/>
    <col min="3343" max="3346" width="8.5" customWidth="1"/>
    <col min="3347" max="3347" width="8.33203125" customWidth="1"/>
    <col min="3348" max="3348" width="12.83203125" customWidth="1"/>
    <col min="3349" max="3349" width="13.1640625" customWidth="1"/>
    <col min="3351" max="3351" width="13" bestFit="1" customWidth="1"/>
    <col min="3352" max="3352" width="12.5" customWidth="1"/>
    <col min="3586" max="3586" width="43.5" customWidth="1"/>
    <col min="3587" max="3587" width="15.5" customWidth="1"/>
    <col min="3588" max="3588" width="8" customWidth="1"/>
    <col min="3589" max="3589" width="12.83203125" customWidth="1"/>
    <col min="3590" max="3590" width="18.83203125" customWidth="1"/>
    <col min="3591" max="3591" width="9.6640625" customWidth="1"/>
    <col min="3592" max="3592" width="9.5" customWidth="1"/>
    <col min="3593" max="3593" width="8.5" customWidth="1"/>
    <col min="3594" max="3594" width="8.83203125" customWidth="1"/>
    <col min="3595" max="3595" width="8.6640625" customWidth="1"/>
    <col min="3596" max="3596" width="8.1640625" customWidth="1"/>
    <col min="3597" max="3598" width="7.6640625" customWidth="1"/>
    <col min="3599" max="3602" width="8.5" customWidth="1"/>
    <col min="3603" max="3603" width="8.33203125" customWidth="1"/>
    <col min="3604" max="3604" width="12.83203125" customWidth="1"/>
    <col min="3605" max="3605" width="13.1640625" customWidth="1"/>
    <col min="3607" max="3607" width="13" bestFit="1" customWidth="1"/>
    <col min="3608" max="3608" width="12.5" customWidth="1"/>
    <col min="3842" max="3842" width="43.5" customWidth="1"/>
    <col min="3843" max="3843" width="15.5" customWidth="1"/>
    <col min="3844" max="3844" width="8" customWidth="1"/>
    <col min="3845" max="3845" width="12.83203125" customWidth="1"/>
    <col min="3846" max="3846" width="18.83203125" customWidth="1"/>
    <col min="3847" max="3847" width="9.6640625" customWidth="1"/>
    <col min="3848" max="3848" width="9.5" customWidth="1"/>
    <col min="3849" max="3849" width="8.5" customWidth="1"/>
    <col min="3850" max="3850" width="8.83203125" customWidth="1"/>
    <col min="3851" max="3851" width="8.6640625" customWidth="1"/>
    <col min="3852" max="3852" width="8.1640625" customWidth="1"/>
    <col min="3853" max="3854" width="7.6640625" customWidth="1"/>
    <col min="3855" max="3858" width="8.5" customWidth="1"/>
    <col min="3859" max="3859" width="8.33203125" customWidth="1"/>
    <col min="3860" max="3860" width="12.83203125" customWidth="1"/>
    <col min="3861" max="3861" width="13.1640625" customWidth="1"/>
    <col min="3863" max="3863" width="13" bestFit="1" customWidth="1"/>
    <col min="3864" max="3864" width="12.5" customWidth="1"/>
    <col min="4098" max="4098" width="43.5" customWidth="1"/>
    <col min="4099" max="4099" width="15.5" customWidth="1"/>
    <col min="4100" max="4100" width="8" customWidth="1"/>
    <col min="4101" max="4101" width="12.83203125" customWidth="1"/>
    <col min="4102" max="4102" width="18.83203125" customWidth="1"/>
    <col min="4103" max="4103" width="9.6640625" customWidth="1"/>
    <col min="4104" max="4104" width="9.5" customWidth="1"/>
    <col min="4105" max="4105" width="8.5" customWidth="1"/>
    <col min="4106" max="4106" width="8.83203125" customWidth="1"/>
    <col min="4107" max="4107" width="8.6640625" customWidth="1"/>
    <col min="4108" max="4108" width="8.1640625" customWidth="1"/>
    <col min="4109" max="4110" width="7.6640625" customWidth="1"/>
    <col min="4111" max="4114" width="8.5" customWidth="1"/>
    <col min="4115" max="4115" width="8.33203125" customWidth="1"/>
    <col min="4116" max="4116" width="12.83203125" customWidth="1"/>
    <col min="4117" max="4117" width="13.1640625" customWidth="1"/>
    <col min="4119" max="4119" width="13" bestFit="1" customWidth="1"/>
    <col min="4120" max="4120" width="12.5" customWidth="1"/>
    <col min="4354" max="4354" width="43.5" customWidth="1"/>
    <col min="4355" max="4355" width="15.5" customWidth="1"/>
    <col min="4356" max="4356" width="8" customWidth="1"/>
    <col min="4357" max="4357" width="12.83203125" customWidth="1"/>
    <col min="4358" max="4358" width="18.83203125" customWidth="1"/>
    <col min="4359" max="4359" width="9.6640625" customWidth="1"/>
    <col min="4360" max="4360" width="9.5" customWidth="1"/>
    <col min="4361" max="4361" width="8.5" customWidth="1"/>
    <col min="4362" max="4362" width="8.83203125" customWidth="1"/>
    <col min="4363" max="4363" width="8.6640625" customWidth="1"/>
    <col min="4364" max="4364" width="8.1640625" customWidth="1"/>
    <col min="4365" max="4366" width="7.6640625" customWidth="1"/>
    <col min="4367" max="4370" width="8.5" customWidth="1"/>
    <col min="4371" max="4371" width="8.33203125" customWidth="1"/>
    <col min="4372" max="4372" width="12.83203125" customWidth="1"/>
    <col min="4373" max="4373" width="13.1640625" customWidth="1"/>
    <col min="4375" max="4375" width="13" bestFit="1" customWidth="1"/>
    <col min="4376" max="4376" width="12.5" customWidth="1"/>
    <col min="4610" max="4610" width="43.5" customWidth="1"/>
    <col min="4611" max="4611" width="15.5" customWidth="1"/>
    <col min="4612" max="4612" width="8" customWidth="1"/>
    <col min="4613" max="4613" width="12.83203125" customWidth="1"/>
    <col min="4614" max="4614" width="18.83203125" customWidth="1"/>
    <col min="4615" max="4615" width="9.6640625" customWidth="1"/>
    <col min="4616" max="4616" width="9.5" customWidth="1"/>
    <col min="4617" max="4617" width="8.5" customWidth="1"/>
    <col min="4618" max="4618" width="8.83203125" customWidth="1"/>
    <col min="4619" max="4619" width="8.6640625" customWidth="1"/>
    <col min="4620" max="4620" width="8.1640625" customWidth="1"/>
    <col min="4621" max="4622" width="7.6640625" customWidth="1"/>
    <col min="4623" max="4626" width="8.5" customWidth="1"/>
    <col min="4627" max="4627" width="8.33203125" customWidth="1"/>
    <col min="4628" max="4628" width="12.83203125" customWidth="1"/>
    <col min="4629" max="4629" width="13.1640625" customWidth="1"/>
    <col min="4631" max="4631" width="13" bestFit="1" customWidth="1"/>
    <col min="4632" max="4632" width="12.5" customWidth="1"/>
    <col min="4866" max="4866" width="43.5" customWidth="1"/>
    <col min="4867" max="4867" width="15.5" customWidth="1"/>
    <col min="4868" max="4868" width="8" customWidth="1"/>
    <col min="4869" max="4869" width="12.83203125" customWidth="1"/>
    <col min="4870" max="4870" width="18.83203125" customWidth="1"/>
    <col min="4871" max="4871" width="9.6640625" customWidth="1"/>
    <col min="4872" max="4872" width="9.5" customWidth="1"/>
    <col min="4873" max="4873" width="8.5" customWidth="1"/>
    <col min="4874" max="4874" width="8.83203125" customWidth="1"/>
    <col min="4875" max="4875" width="8.6640625" customWidth="1"/>
    <col min="4876" max="4876" width="8.1640625" customWidth="1"/>
    <col min="4877" max="4878" width="7.6640625" customWidth="1"/>
    <col min="4879" max="4882" width="8.5" customWidth="1"/>
    <col min="4883" max="4883" width="8.33203125" customWidth="1"/>
    <col min="4884" max="4884" width="12.83203125" customWidth="1"/>
    <col min="4885" max="4885" width="13.1640625" customWidth="1"/>
    <col min="4887" max="4887" width="13" bestFit="1" customWidth="1"/>
    <col min="4888" max="4888" width="12.5" customWidth="1"/>
    <col min="5122" max="5122" width="43.5" customWidth="1"/>
    <col min="5123" max="5123" width="15.5" customWidth="1"/>
    <col min="5124" max="5124" width="8" customWidth="1"/>
    <col min="5125" max="5125" width="12.83203125" customWidth="1"/>
    <col min="5126" max="5126" width="18.83203125" customWidth="1"/>
    <col min="5127" max="5127" width="9.6640625" customWidth="1"/>
    <col min="5128" max="5128" width="9.5" customWidth="1"/>
    <col min="5129" max="5129" width="8.5" customWidth="1"/>
    <col min="5130" max="5130" width="8.83203125" customWidth="1"/>
    <col min="5131" max="5131" width="8.6640625" customWidth="1"/>
    <col min="5132" max="5132" width="8.1640625" customWidth="1"/>
    <col min="5133" max="5134" width="7.6640625" customWidth="1"/>
    <col min="5135" max="5138" width="8.5" customWidth="1"/>
    <col min="5139" max="5139" width="8.33203125" customWidth="1"/>
    <col min="5140" max="5140" width="12.83203125" customWidth="1"/>
    <col min="5141" max="5141" width="13.1640625" customWidth="1"/>
    <col min="5143" max="5143" width="13" bestFit="1" customWidth="1"/>
    <col min="5144" max="5144" width="12.5" customWidth="1"/>
    <col min="5378" max="5378" width="43.5" customWidth="1"/>
    <col min="5379" max="5379" width="15.5" customWidth="1"/>
    <col min="5380" max="5380" width="8" customWidth="1"/>
    <col min="5381" max="5381" width="12.83203125" customWidth="1"/>
    <col min="5382" max="5382" width="18.83203125" customWidth="1"/>
    <col min="5383" max="5383" width="9.6640625" customWidth="1"/>
    <col min="5384" max="5384" width="9.5" customWidth="1"/>
    <col min="5385" max="5385" width="8.5" customWidth="1"/>
    <col min="5386" max="5386" width="8.83203125" customWidth="1"/>
    <col min="5387" max="5387" width="8.6640625" customWidth="1"/>
    <col min="5388" max="5388" width="8.1640625" customWidth="1"/>
    <col min="5389" max="5390" width="7.6640625" customWidth="1"/>
    <col min="5391" max="5394" width="8.5" customWidth="1"/>
    <col min="5395" max="5395" width="8.33203125" customWidth="1"/>
    <col min="5396" max="5396" width="12.83203125" customWidth="1"/>
    <col min="5397" max="5397" width="13.1640625" customWidth="1"/>
    <col min="5399" max="5399" width="13" bestFit="1" customWidth="1"/>
    <col min="5400" max="5400" width="12.5" customWidth="1"/>
    <col min="5634" max="5634" width="43.5" customWidth="1"/>
    <col min="5635" max="5635" width="15.5" customWidth="1"/>
    <col min="5636" max="5636" width="8" customWidth="1"/>
    <col min="5637" max="5637" width="12.83203125" customWidth="1"/>
    <col min="5638" max="5638" width="18.83203125" customWidth="1"/>
    <col min="5639" max="5639" width="9.6640625" customWidth="1"/>
    <col min="5640" max="5640" width="9.5" customWidth="1"/>
    <col min="5641" max="5641" width="8.5" customWidth="1"/>
    <col min="5642" max="5642" width="8.83203125" customWidth="1"/>
    <col min="5643" max="5643" width="8.6640625" customWidth="1"/>
    <col min="5644" max="5644" width="8.1640625" customWidth="1"/>
    <col min="5645" max="5646" width="7.6640625" customWidth="1"/>
    <col min="5647" max="5650" width="8.5" customWidth="1"/>
    <col min="5651" max="5651" width="8.33203125" customWidth="1"/>
    <col min="5652" max="5652" width="12.83203125" customWidth="1"/>
    <col min="5653" max="5653" width="13.1640625" customWidth="1"/>
    <col min="5655" max="5655" width="13" bestFit="1" customWidth="1"/>
    <col min="5656" max="5656" width="12.5" customWidth="1"/>
    <col min="5890" max="5890" width="43.5" customWidth="1"/>
    <col min="5891" max="5891" width="15.5" customWidth="1"/>
    <col min="5892" max="5892" width="8" customWidth="1"/>
    <col min="5893" max="5893" width="12.83203125" customWidth="1"/>
    <col min="5894" max="5894" width="18.83203125" customWidth="1"/>
    <col min="5895" max="5895" width="9.6640625" customWidth="1"/>
    <col min="5896" max="5896" width="9.5" customWidth="1"/>
    <col min="5897" max="5897" width="8.5" customWidth="1"/>
    <col min="5898" max="5898" width="8.83203125" customWidth="1"/>
    <col min="5899" max="5899" width="8.6640625" customWidth="1"/>
    <col min="5900" max="5900" width="8.1640625" customWidth="1"/>
    <col min="5901" max="5902" width="7.6640625" customWidth="1"/>
    <col min="5903" max="5906" width="8.5" customWidth="1"/>
    <col min="5907" max="5907" width="8.33203125" customWidth="1"/>
    <col min="5908" max="5908" width="12.83203125" customWidth="1"/>
    <col min="5909" max="5909" width="13.1640625" customWidth="1"/>
    <col min="5911" max="5911" width="13" bestFit="1" customWidth="1"/>
    <col min="5912" max="5912" width="12.5" customWidth="1"/>
    <col min="6146" max="6146" width="43.5" customWidth="1"/>
    <col min="6147" max="6147" width="15.5" customWidth="1"/>
    <col min="6148" max="6148" width="8" customWidth="1"/>
    <col min="6149" max="6149" width="12.83203125" customWidth="1"/>
    <col min="6150" max="6150" width="18.83203125" customWidth="1"/>
    <col min="6151" max="6151" width="9.6640625" customWidth="1"/>
    <col min="6152" max="6152" width="9.5" customWidth="1"/>
    <col min="6153" max="6153" width="8.5" customWidth="1"/>
    <col min="6154" max="6154" width="8.83203125" customWidth="1"/>
    <col min="6155" max="6155" width="8.6640625" customWidth="1"/>
    <col min="6156" max="6156" width="8.1640625" customWidth="1"/>
    <col min="6157" max="6158" width="7.6640625" customWidth="1"/>
    <col min="6159" max="6162" width="8.5" customWidth="1"/>
    <col min="6163" max="6163" width="8.33203125" customWidth="1"/>
    <col min="6164" max="6164" width="12.83203125" customWidth="1"/>
    <col min="6165" max="6165" width="13.1640625" customWidth="1"/>
    <col min="6167" max="6167" width="13" bestFit="1" customWidth="1"/>
    <col min="6168" max="6168" width="12.5" customWidth="1"/>
    <col min="6402" max="6402" width="43.5" customWidth="1"/>
    <col min="6403" max="6403" width="15.5" customWidth="1"/>
    <col min="6404" max="6404" width="8" customWidth="1"/>
    <col min="6405" max="6405" width="12.83203125" customWidth="1"/>
    <col min="6406" max="6406" width="18.83203125" customWidth="1"/>
    <col min="6407" max="6407" width="9.6640625" customWidth="1"/>
    <col min="6408" max="6408" width="9.5" customWidth="1"/>
    <col min="6409" max="6409" width="8.5" customWidth="1"/>
    <col min="6410" max="6410" width="8.83203125" customWidth="1"/>
    <col min="6411" max="6411" width="8.6640625" customWidth="1"/>
    <col min="6412" max="6412" width="8.1640625" customWidth="1"/>
    <col min="6413" max="6414" width="7.6640625" customWidth="1"/>
    <col min="6415" max="6418" width="8.5" customWidth="1"/>
    <col min="6419" max="6419" width="8.33203125" customWidth="1"/>
    <col min="6420" max="6420" width="12.83203125" customWidth="1"/>
    <col min="6421" max="6421" width="13.1640625" customWidth="1"/>
    <col min="6423" max="6423" width="13" bestFit="1" customWidth="1"/>
    <col min="6424" max="6424" width="12.5" customWidth="1"/>
    <col min="6658" max="6658" width="43.5" customWidth="1"/>
    <col min="6659" max="6659" width="15.5" customWidth="1"/>
    <col min="6660" max="6660" width="8" customWidth="1"/>
    <col min="6661" max="6661" width="12.83203125" customWidth="1"/>
    <col min="6662" max="6662" width="18.83203125" customWidth="1"/>
    <col min="6663" max="6663" width="9.6640625" customWidth="1"/>
    <col min="6664" max="6664" width="9.5" customWidth="1"/>
    <col min="6665" max="6665" width="8.5" customWidth="1"/>
    <col min="6666" max="6666" width="8.83203125" customWidth="1"/>
    <col min="6667" max="6667" width="8.6640625" customWidth="1"/>
    <col min="6668" max="6668" width="8.1640625" customWidth="1"/>
    <col min="6669" max="6670" width="7.6640625" customWidth="1"/>
    <col min="6671" max="6674" width="8.5" customWidth="1"/>
    <col min="6675" max="6675" width="8.33203125" customWidth="1"/>
    <col min="6676" max="6676" width="12.83203125" customWidth="1"/>
    <col min="6677" max="6677" width="13.1640625" customWidth="1"/>
    <col min="6679" max="6679" width="13" bestFit="1" customWidth="1"/>
    <col min="6680" max="6680" width="12.5" customWidth="1"/>
    <col min="6914" max="6914" width="43.5" customWidth="1"/>
    <col min="6915" max="6915" width="15.5" customWidth="1"/>
    <col min="6916" max="6916" width="8" customWidth="1"/>
    <col min="6917" max="6917" width="12.83203125" customWidth="1"/>
    <col min="6918" max="6918" width="18.83203125" customWidth="1"/>
    <col min="6919" max="6919" width="9.6640625" customWidth="1"/>
    <col min="6920" max="6920" width="9.5" customWidth="1"/>
    <col min="6921" max="6921" width="8.5" customWidth="1"/>
    <col min="6922" max="6922" width="8.83203125" customWidth="1"/>
    <col min="6923" max="6923" width="8.6640625" customWidth="1"/>
    <col min="6924" max="6924" width="8.1640625" customWidth="1"/>
    <col min="6925" max="6926" width="7.6640625" customWidth="1"/>
    <col min="6927" max="6930" width="8.5" customWidth="1"/>
    <col min="6931" max="6931" width="8.33203125" customWidth="1"/>
    <col min="6932" max="6932" width="12.83203125" customWidth="1"/>
    <col min="6933" max="6933" width="13.1640625" customWidth="1"/>
    <col min="6935" max="6935" width="13" bestFit="1" customWidth="1"/>
    <col min="6936" max="6936" width="12.5" customWidth="1"/>
    <col min="7170" max="7170" width="43.5" customWidth="1"/>
    <col min="7171" max="7171" width="15.5" customWidth="1"/>
    <col min="7172" max="7172" width="8" customWidth="1"/>
    <col min="7173" max="7173" width="12.83203125" customWidth="1"/>
    <col min="7174" max="7174" width="18.83203125" customWidth="1"/>
    <col min="7175" max="7175" width="9.6640625" customWidth="1"/>
    <col min="7176" max="7176" width="9.5" customWidth="1"/>
    <col min="7177" max="7177" width="8.5" customWidth="1"/>
    <col min="7178" max="7178" width="8.83203125" customWidth="1"/>
    <col min="7179" max="7179" width="8.6640625" customWidth="1"/>
    <col min="7180" max="7180" width="8.1640625" customWidth="1"/>
    <col min="7181" max="7182" width="7.6640625" customWidth="1"/>
    <col min="7183" max="7186" width="8.5" customWidth="1"/>
    <col min="7187" max="7187" width="8.33203125" customWidth="1"/>
    <col min="7188" max="7188" width="12.83203125" customWidth="1"/>
    <col min="7189" max="7189" width="13.1640625" customWidth="1"/>
    <col min="7191" max="7191" width="13" bestFit="1" customWidth="1"/>
    <col min="7192" max="7192" width="12.5" customWidth="1"/>
    <col min="7426" max="7426" width="43.5" customWidth="1"/>
    <col min="7427" max="7427" width="15.5" customWidth="1"/>
    <col min="7428" max="7428" width="8" customWidth="1"/>
    <col min="7429" max="7429" width="12.83203125" customWidth="1"/>
    <col min="7430" max="7430" width="18.83203125" customWidth="1"/>
    <col min="7431" max="7431" width="9.6640625" customWidth="1"/>
    <col min="7432" max="7432" width="9.5" customWidth="1"/>
    <col min="7433" max="7433" width="8.5" customWidth="1"/>
    <col min="7434" max="7434" width="8.83203125" customWidth="1"/>
    <col min="7435" max="7435" width="8.6640625" customWidth="1"/>
    <col min="7436" max="7436" width="8.1640625" customWidth="1"/>
    <col min="7437" max="7438" width="7.6640625" customWidth="1"/>
    <col min="7439" max="7442" width="8.5" customWidth="1"/>
    <col min="7443" max="7443" width="8.33203125" customWidth="1"/>
    <col min="7444" max="7444" width="12.83203125" customWidth="1"/>
    <col min="7445" max="7445" width="13.1640625" customWidth="1"/>
    <col min="7447" max="7447" width="13" bestFit="1" customWidth="1"/>
    <col min="7448" max="7448" width="12.5" customWidth="1"/>
    <col min="7682" max="7682" width="43.5" customWidth="1"/>
    <col min="7683" max="7683" width="15.5" customWidth="1"/>
    <col min="7684" max="7684" width="8" customWidth="1"/>
    <col min="7685" max="7685" width="12.83203125" customWidth="1"/>
    <col min="7686" max="7686" width="18.83203125" customWidth="1"/>
    <col min="7687" max="7687" width="9.6640625" customWidth="1"/>
    <col min="7688" max="7688" width="9.5" customWidth="1"/>
    <col min="7689" max="7689" width="8.5" customWidth="1"/>
    <col min="7690" max="7690" width="8.83203125" customWidth="1"/>
    <col min="7691" max="7691" width="8.6640625" customWidth="1"/>
    <col min="7692" max="7692" width="8.1640625" customWidth="1"/>
    <col min="7693" max="7694" width="7.6640625" customWidth="1"/>
    <col min="7695" max="7698" width="8.5" customWidth="1"/>
    <col min="7699" max="7699" width="8.33203125" customWidth="1"/>
    <col min="7700" max="7700" width="12.83203125" customWidth="1"/>
    <col min="7701" max="7701" width="13.1640625" customWidth="1"/>
    <col min="7703" max="7703" width="13" bestFit="1" customWidth="1"/>
    <col min="7704" max="7704" width="12.5" customWidth="1"/>
    <col min="7938" max="7938" width="43.5" customWidth="1"/>
    <col min="7939" max="7939" width="15.5" customWidth="1"/>
    <col min="7940" max="7940" width="8" customWidth="1"/>
    <col min="7941" max="7941" width="12.83203125" customWidth="1"/>
    <col min="7942" max="7942" width="18.83203125" customWidth="1"/>
    <col min="7943" max="7943" width="9.6640625" customWidth="1"/>
    <col min="7944" max="7944" width="9.5" customWidth="1"/>
    <col min="7945" max="7945" width="8.5" customWidth="1"/>
    <col min="7946" max="7946" width="8.83203125" customWidth="1"/>
    <col min="7947" max="7947" width="8.6640625" customWidth="1"/>
    <col min="7948" max="7948" width="8.1640625" customWidth="1"/>
    <col min="7949" max="7950" width="7.6640625" customWidth="1"/>
    <col min="7951" max="7954" width="8.5" customWidth="1"/>
    <col min="7955" max="7955" width="8.33203125" customWidth="1"/>
    <col min="7956" max="7956" width="12.83203125" customWidth="1"/>
    <col min="7957" max="7957" width="13.1640625" customWidth="1"/>
    <col min="7959" max="7959" width="13" bestFit="1" customWidth="1"/>
    <col min="7960" max="7960" width="12.5" customWidth="1"/>
    <col min="8194" max="8194" width="43.5" customWidth="1"/>
    <col min="8195" max="8195" width="15.5" customWidth="1"/>
    <col min="8196" max="8196" width="8" customWidth="1"/>
    <col min="8197" max="8197" width="12.83203125" customWidth="1"/>
    <col min="8198" max="8198" width="18.83203125" customWidth="1"/>
    <col min="8199" max="8199" width="9.6640625" customWidth="1"/>
    <col min="8200" max="8200" width="9.5" customWidth="1"/>
    <col min="8201" max="8201" width="8.5" customWidth="1"/>
    <col min="8202" max="8202" width="8.83203125" customWidth="1"/>
    <col min="8203" max="8203" width="8.6640625" customWidth="1"/>
    <col min="8204" max="8204" width="8.1640625" customWidth="1"/>
    <col min="8205" max="8206" width="7.6640625" customWidth="1"/>
    <col min="8207" max="8210" width="8.5" customWidth="1"/>
    <col min="8211" max="8211" width="8.33203125" customWidth="1"/>
    <col min="8212" max="8212" width="12.83203125" customWidth="1"/>
    <col min="8213" max="8213" width="13.1640625" customWidth="1"/>
    <col min="8215" max="8215" width="13" bestFit="1" customWidth="1"/>
    <col min="8216" max="8216" width="12.5" customWidth="1"/>
    <col min="8450" max="8450" width="43.5" customWidth="1"/>
    <col min="8451" max="8451" width="15.5" customWidth="1"/>
    <col min="8452" max="8452" width="8" customWidth="1"/>
    <col min="8453" max="8453" width="12.83203125" customWidth="1"/>
    <col min="8454" max="8454" width="18.83203125" customWidth="1"/>
    <col min="8455" max="8455" width="9.6640625" customWidth="1"/>
    <col min="8456" max="8456" width="9.5" customWidth="1"/>
    <col min="8457" max="8457" width="8.5" customWidth="1"/>
    <col min="8458" max="8458" width="8.83203125" customWidth="1"/>
    <col min="8459" max="8459" width="8.6640625" customWidth="1"/>
    <col min="8460" max="8460" width="8.1640625" customWidth="1"/>
    <col min="8461" max="8462" width="7.6640625" customWidth="1"/>
    <col min="8463" max="8466" width="8.5" customWidth="1"/>
    <col min="8467" max="8467" width="8.33203125" customWidth="1"/>
    <col min="8468" max="8468" width="12.83203125" customWidth="1"/>
    <col min="8469" max="8469" width="13.1640625" customWidth="1"/>
    <col min="8471" max="8471" width="13" bestFit="1" customWidth="1"/>
    <col min="8472" max="8472" width="12.5" customWidth="1"/>
    <col min="8706" max="8706" width="43.5" customWidth="1"/>
    <col min="8707" max="8707" width="15.5" customWidth="1"/>
    <col min="8708" max="8708" width="8" customWidth="1"/>
    <col min="8709" max="8709" width="12.83203125" customWidth="1"/>
    <col min="8710" max="8710" width="18.83203125" customWidth="1"/>
    <col min="8711" max="8711" width="9.6640625" customWidth="1"/>
    <col min="8712" max="8712" width="9.5" customWidth="1"/>
    <col min="8713" max="8713" width="8.5" customWidth="1"/>
    <col min="8714" max="8714" width="8.83203125" customWidth="1"/>
    <col min="8715" max="8715" width="8.6640625" customWidth="1"/>
    <col min="8716" max="8716" width="8.1640625" customWidth="1"/>
    <col min="8717" max="8718" width="7.6640625" customWidth="1"/>
    <col min="8719" max="8722" width="8.5" customWidth="1"/>
    <col min="8723" max="8723" width="8.33203125" customWidth="1"/>
    <col min="8724" max="8724" width="12.83203125" customWidth="1"/>
    <col min="8725" max="8725" width="13.1640625" customWidth="1"/>
    <col min="8727" max="8727" width="13" bestFit="1" customWidth="1"/>
    <col min="8728" max="8728" width="12.5" customWidth="1"/>
    <col min="8962" max="8962" width="43.5" customWidth="1"/>
    <col min="8963" max="8963" width="15.5" customWidth="1"/>
    <col min="8964" max="8964" width="8" customWidth="1"/>
    <col min="8965" max="8965" width="12.83203125" customWidth="1"/>
    <col min="8966" max="8966" width="18.83203125" customWidth="1"/>
    <col min="8967" max="8967" width="9.6640625" customWidth="1"/>
    <col min="8968" max="8968" width="9.5" customWidth="1"/>
    <col min="8969" max="8969" width="8.5" customWidth="1"/>
    <col min="8970" max="8970" width="8.83203125" customWidth="1"/>
    <col min="8971" max="8971" width="8.6640625" customWidth="1"/>
    <col min="8972" max="8972" width="8.1640625" customWidth="1"/>
    <col min="8973" max="8974" width="7.6640625" customWidth="1"/>
    <col min="8975" max="8978" width="8.5" customWidth="1"/>
    <col min="8979" max="8979" width="8.33203125" customWidth="1"/>
    <col min="8980" max="8980" width="12.83203125" customWidth="1"/>
    <col min="8981" max="8981" width="13.1640625" customWidth="1"/>
    <col min="8983" max="8983" width="13" bestFit="1" customWidth="1"/>
    <col min="8984" max="8984" width="12.5" customWidth="1"/>
    <col min="9218" max="9218" width="43.5" customWidth="1"/>
    <col min="9219" max="9219" width="15.5" customWidth="1"/>
    <col min="9220" max="9220" width="8" customWidth="1"/>
    <col min="9221" max="9221" width="12.83203125" customWidth="1"/>
    <col min="9222" max="9222" width="18.83203125" customWidth="1"/>
    <col min="9223" max="9223" width="9.6640625" customWidth="1"/>
    <col min="9224" max="9224" width="9.5" customWidth="1"/>
    <col min="9225" max="9225" width="8.5" customWidth="1"/>
    <col min="9226" max="9226" width="8.83203125" customWidth="1"/>
    <col min="9227" max="9227" width="8.6640625" customWidth="1"/>
    <col min="9228" max="9228" width="8.1640625" customWidth="1"/>
    <col min="9229" max="9230" width="7.6640625" customWidth="1"/>
    <col min="9231" max="9234" width="8.5" customWidth="1"/>
    <col min="9235" max="9235" width="8.33203125" customWidth="1"/>
    <col min="9236" max="9236" width="12.83203125" customWidth="1"/>
    <col min="9237" max="9237" width="13.1640625" customWidth="1"/>
    <col min="9239" max="9239" width="13" bestFit="1" customWidth="1"/>
    <col min="9240" max="9240" width="12.5" customWidth="1"/>
    <col min="9474" max="9474" width="43.5" customWidth="1"/>
    <col min="9475" max="9475" width="15.5" customWidth="1"/>
    <col min="9476" max="9476" width="8" customWidth="1"/>
    <col min="9477" max="9477" width="12.83203125" customWidth="1"/>
    <col min="9478" max="9478" width="18.83203125" customWidth="1"/>
    <col min="9479" max="9479" width="9.6640625" customWidth="1"/>
    <col min="9480" max="9480" width="9.5" customWidth="1"/>
    <col min="9481" max="9481" width="8.5" customWidth="1"/>
    <col min="9482" max="9482" width="8.83203125" customWidth="1"/>
    <col min="9483" max="9483" width="8.6640625" customWidth="1"/>
    <col min="9484" max="9484" width="8.1640625" customWidth="1"/>
    <col min="9485" max="9486" width="7.6640625" customWidth="1"/>
    <col min="9487" max="9490" width="8.5" customWidth="1"/>
    <col min="9491" max="9491" width="8.33203125" customWidth="1"/>
    <col min="9492" max="9492" width="12.83203125" customWidth="1"/>
    <col min="9493" max="9493" width="13.1640625" customWidth="1"/>
    <col min="9495" max="9495" width="13" bestFit="1" customWidth="1"/>
    <col min="9496" max="9496" width="12.5" customWidth="1"/>
    <col min="9730" max="9730" width="43.5" customWidth="1"/>
    <col min="9731" max="9731" width="15.5" customWidth="1"/>
    <col min="9732" max="9732" width="8" customWidth="1"/>
    <col min="9733" max="9733" width="12.83203125" customWidth="1"/>
    <col min="9734" max="9734" width="18.83203125" customWidth="1"/>
    <col min="9735" max="9735" width="9.6640625" customWidth="1"/>
    <col min="9736" max="9736" width="9.5" customWidth="1"/>
    <col min="9737" max="9737" width="8.5" customWidth="1"/>
    <col min="9738" max="9738" width="8.83203125" customWidth="1"/>
    <col min="9739" max="9739" width="8.6640625" customWidth="1"/>
    <col min="9740" max="9740" width="8.1640625" customWidth="1"/>
    <col min="9741" max="9742" width="7.6640625" customWidth="1"/>
    <col min="9743" max="9746" width="8.5" customWidth="1"/>
    <col min="9747" max="9747" width="8.33203125" customWidth="1"/>
    <col min="9748" max="9748" width="12.83203125" customWidth="1"/>
    <col min="9749" max="9749" width="13.1640625" customWidth="1"/>
    <col min="9751" max="9751" width="13" bestFit="1" customWidth="1"/>
    <col min="9752" max="9752" width="12.5" customWidth="1"/>
    <col min="9986" max="9986" width="43.5" customWidth="1"/>
    <col min="9987" max="9987" width="15.5" customWidth="1"/>
    <col min="9988" max="9988" width="8" customWidth="1"/>
    <col min="9989" max="9989" width="12.83203125" customWidth="1"/>
    <col min="9990" max="9990" width="18.83203125" customWidth="1"/>
    <col min="9991" max="9991" width="9.6640625" customWidth="1"/>
    <col min="9992" max="9992" width="9.5" customWidth="1"/>
    <col min="9993" max="9993" width="8.5" customWidth="1"/>
    <col min="9994" max="9994" width="8.83203125" customWidth="1"/>
    <col min="9995" max="9995" width="8.6640625" customWidth="1"/>
    <col min="9996" max="9996" width="8.1640625" customWidth="1"/>
    <col min="9997" max="9998" width="7.6640625" customWidth="1"/>
    <col min="9999" max="10002" width="8.5" customWidth="1"/>
    <col min="10003" max="10003" width="8.33203125" customWidth="1"/>
    <col min="10004" max="10004" width="12.83203125" customWidth="1"/>
    <col min="10005" max="10005" width="13.1640625" customWidth="1"/>
    <col min="10007" max="10007" width="13" bestFit="1" customWidth="1"/>
    <col min="10008" max="10008" width="12.5" customWidth="1"/>
    <col min="10242" max="10242" width="43.5" customWidth="1"/>
    <col min="10243" max="10243" width="15.5" customWidth="1"/>
    <col min="10244" max="10244" width="8" customWidth="1"/>
    <col min="10245" max="10245" width="12.83203125" customWidth="1"/>
    <col min="10246" max="10246" width="18.83203125" customWidth="1"/>
    <col min="10247" max="10247" width="9.6640625" customWidth="1"/>
    <col min="10248" max="10248" width="9.5" customWidth="1"/>
    <col min="10249" max="10249" width="8.5" customWidth="1"/>
    <col min="10250" max="10250" width="8.83203125" customWidth="1"/>
    <col min="10251" max="10251" width="8.6640625" customWidth="1"/>
    <col min="10252" max="10252" width="8.1640625" customWidth="1"/>
    <col min="10253" max="10254" width="7.6640625" customWidth="1"/>
    <col min="10255" max="10258" width="8.5" customWidth="1"/>
    <col min="10259" max="10259" width="8.33203125" customWidth="1"/>
    <col min="10260" max="10260" width="12.83203125" customWidth="1"/>
    <col min="10261" max="10261" width="13.1640625" customWidth="1"/>
    <col min="10263" max="10263" width="13" bestFit="1" customWidth="1"/>
    <col min="10264" max="10264" width="12.5" customWidth="1"/>
    <col min="10498" max="10498" width="43.5" customWidth="1"/>
    <col min="10499" max="10499" width="15.5" customWidth="1"/>
    <col min="10500" max="10500" width="8" customWidth="1"/>
    <col min="10501" max="10501" width="12.83203125" customWidth="1"/>
    <col min="10502" max="10502" width="18.83203125" customWidth="1"/>
    <col min="10503" max="10503" width="9.6640625" customWidth="1"/>
    <col min="10504" max="10504" width="9.5" customWidth="1"/>
    <col min="10505" max="10505" width="8.5" customWidth="1"/>
    <col min="10506" max="10506" width="8.83203125" customWidth="1"/>
    <col min="10507" max="10507" width="8.6640625" customWidth="1"/>
    <col min="10508" max="10508" width="8.1640625" customWidth="1"/>
    <col min="10509" max="10510" width="7.6640625" customWidth="1"/>
    <col min="10511" max="10514" width="8.5" customWidth="1"/>
    <col min="10515" max="10515" width="8.33203125" customWidth="1"/>
    <col min="10516" max="10516" width="12.83203125" customWidth="1"/>
    <col min="10517" max="10517" width="13.1640625" customWidth="1"/>
    <col min="10519" max="10519" width="13" bestFit="1" customWidth="1"/>
    <col min="10520" max="10520" width="12.5" customWidth="1"/>
    <col min="10754" max="10754" width="43.5" customWidth="1"/>
    <col min="10755" max="10755" width="15.5" customWidth="1"/>
    <col min="10756" max="10756" width="8" customWidth="1"/>
    <col min="10757" max="10757" width="12.83203125" customWidth="1"/>
    <col min="10758" max="10758" width="18.83203125" customWidth="1"/>
    <col min="10759" max="10759" width="9.6640625" customWidth="1"/>
    <col min="10760" max="10760" width="9.5" customWidth="1"/>
    <col min="10761" max="10761" width="8.5" customWidth="1"/>
    <col min="10762" max="10762" width="8.83203125" customWidth="1"/>
    <col min="10763" max="10763" width="8.6640625" customWidth="1"/>
    <col min="10764" max="10764" width="8.1640625" customWidth="1"/>
    <col min="10765" max="10766" width="7.6640625" customWidth="1"/>
    <col min="10767" max="10770" width="8.5" customWidth="1"/>
    <col min="10771" max="10771" width="8.33203125" customWidth="1"/>
    <col min="10772" max="10772" width="12.83203125" customWidth="1"/>
    <col min="10773" max="10773" width="13.1640625" customWidth="1"/>
    <col min="10775" max="10775" width="13" bestFit="1" customWidth="1"/>
    <col min="10776" max="10776" width="12.5" customWidth="1"/>
    <col min="11010" max="11010" width="43.5" customWidth="1"/>
    <col min="11011" max="11011" width="15.5" customWidth="1"/>
    <col min="11012" max="11012" width="8" customWidth="1"/>
    <col min="11013" max="11013" width="12.83203125" customWidth="1"/>
    <col min="11014" max="11014" width="18.83203125" customWidth="1"/>
    <col min="11015" max="11015" width="9.6640625" customWidth="1"/>
    <col min="11016" max="11016" width="9.5" customWidth="1"/>
    <col min="11017" max="11017" width="8.5" customWidth="1"/>
    <col min="11018" max="11018" width="8.83203125" customWidth="1"/>
    <col min="11019" max="11019" width="8.6640625" customWidth="1"/>
    <col min="11020" max="11020" width="8.1640625" customWidth="1"/>
    <col min="11021" max="11022" width="7.6640625" customWidth="1"/>
    <col min="11023" max="11026" width="8.5" customWidth="1"/>
    <col min="11027" max="11027" width="8.33203125" customWidth="1"/>
    <col min="11028" max="11028" width="12.83203125" customWidth="1"/>
    <col min="11029" max="11029" width="13.1640625" customWidth="1"/>
    <col min="11031" max="11031" width="13" bestFit="1" customWidth="1"/>
    <col min="11032" max="11032" width="12.5" customWidth="1"/>
    <col min="11266" max="11266" width="43.5" customWidth="1"/>
    <col min="11267" max="11267" width="15.5" customWidth="1"/>
    <col min="11268" max="11268" width="8" customWidth="1"/>
    <col min="11269" max="11269" width="12.83203125" customWidth="1"/>
    <col min="11270" max="11270" width="18.83203125" customWidth="1"/>
    <col min="11271" max="11271" width="9.6640625" customWidth="1"/>
    <col min="11272" max="11272" width="9.5" customWidth="1"/>
    <col min="11273" max="11273" width="8.5" customWidth="1"/>
    <col min="11274" max="11274" width="8.83203125" customWidth="1"/>
    <col min="11275" max="11275" width="8.6640625" customWidth="1"/>
    <col min="11276" max="11276" width="8.1640625" customWidth="1"/>
    <col min="11277" max="11278" width="7.6640625" customWidth="1"/>
    <col min="11279" max="11282" width="8.5" customWidth="1"/>
    <col min="11283" max="11283" width="8.33203125" customWidth="1"/>
    <col min="11284" max="11284" width="12.83203125" customWidth="1"/>
    <col min="11285" max="11285" width="13.1640625" customWidth="1"/>
    <col min="11287" max="11287" width="13" bestFit="1" customWidth="1"/>
    <col min="11288" max="11288" width="12.5" customWidth="1"/>
    <col min="11522" max="11522" width="43.5" customWidth="1"/>
    <col min="11523" max="11523" width="15.5" customWidth="1"/>
    <col min="11524" max="11524" width="8" customWidth="1"/>
    <col min="11525" max="11525" width="12.83203125" customWidth="1"/>
    <col min="11526" max="11526" width="18.83203125" customWidth="1"/>
    <col min="11527" max="11527" width="9.6640625" customWidth="1"/>
    <col min="11528" max="11528" width="9.5" customWidth="1"/>
    <col min="11529" max="11529" width="8.5" customWidth="1"/>
    <col min="11530" max="11530" width="8.83203125" customWidth="1"/>
    <col min="11531" max="11531" width="8.6640625" customWidth="1"/>
    <col min="11532" max="11532" width="8.1640625" customWidth="1"/>
    <col min="11533" max="11534" width="7.6640625" customWidth="1"/>
    <col min="11535" max="11538" width="8.5" customWidth="1"/>
    <col min="11539" max="11539" width="8.33203125" customWidth="1"/>
    <col min="11540" max="11540" width="12.83203125" customWidth="1"/>
    <col min="11541" max="11541" width="13.1640625" customWidth="1"/>
    <col min="11543" max="11543" width="13" bestFit="1" customWidth="1"/>
    <col min="11544" max="11544" width="12.5" customWidth="1"/>
    <col min="11778" max="11778" width="43.5" customWidth="1"/>
    <col min="11779" max="11779" width="15.5" customWidth="1"/>
    <col min="11780" max="11780" width="8" customWidth="1"/>
    <col min="11781" max="11781" width="12.83203125" customWidth="1"/>
    <col min="11782" max="11782" width="18.83203125" customWidth="1"/>
    <col min="11783" max="11783" width="9.6640625" customWidth="1"/>
    <col min="11784" max="11784" width="9.5" customWidth="1"/>
    <col min="11785" max="11785" width="8.5" customWidth="1"/>
    <col min="11786" max="11786" width="8.83203125" customWidth="1"/>
    <col min="11787" max="11787" width="8.6640625" customWidth="1"/>
    <col min="11788" max="11788" width="8.1640625" customWidth="1"/>
    <col min="11789" max="11790" width="7.6640625" customWidth="1"/>
    <col min="11791" max="11794" width="8.5" customWidth="1"/>
    <col min="11795" max="11795" width="8.33203125" customWidth="1"/>
    <col min="11796" max="11796" width="12.83203125" customWidth="1"/>
    <col min="11797" max="11797" width="13.1640625" customWidth="1"/>
    <col min="11799" max="11799" width="13" bestFit="1" customWidth="1"/>
    <col min="11800" max="11800" width="12.5" customWidth="1"/>
    <col min="12034" max="12034" width="43.5" customWidth="1"/>
    <col min="12035" max="12035" width="15.5" customWidth="1"/>
    <col min="12036" max="12036" width="8" customWidth="1"/>
    <col min="12037" max="12037" width="12.83203125" customWidth="1"/>
    <col min="12038" max="12038" width="18.83203125" customWidth="1"/>
    <col min="12039" max="12039" width="9.6640625" customWidth="1"/>
    <col min="12040" max="12040" width="9.5" customWidth="1"/>
    <col min="12041" max="12041" width="8.5" customWidth="1"/>
    <col min="12042" max="12042" width="8.83203125" customWidth="1"/>
    <col min="12043" max="12043" width="8.6640625" customWidth="1"/>
    <col min="12044" max="12044" width="8.1640625" customWidth="1"/>
    <col min="12045" max="12046" width="7.6640625" customWidth="1"/>
    <col min="12047" max="12050" width="8.5" customWidth="1"/>
    <col min="12051" max="12051" width="8.33203125" customWidth="1"/>
    <col min="12052" max="12052" width="12.83203125" customWidth="1"/>
    <col min="12053" max="12053" width="13.1640625" customWidth="1"/>
    <col min="12055" max="12055" width="13" bestFit="1" customWidth="1"/>
    <col min="12056" max="12056" width="12.5" customWidth="1"/>
    <col min="12290" max="12290" width="43.5" customWidth="1"/>
    <col min="12291" max="12291" width="15.5" customWidth="1"/>
    <col min="12292" max="12292" width="8" customWidth="1"/>
    <col min="12293" max="12293" width="12.83203125" customWidth="1"/>
    <col min="12294" max="12294" width="18.83203125" customWidth="1"/>
    <col min="12295" max="12295" width="9.6640625" customWidth="1"/>
    <col min="12296" max="12296" width="9.5" customWidth="1"/>
    <col min="12297" max="12297" width="8.5" customWidth="1"/>
    <col min="12298" max="12298" width="8.83203125" customWidth="1"/>
    <col min="12299" max="12299" width="8.6640625" customWidth="1"/>
    <col min="12300" max="12300" width="8.1640625" customWidth="1"/>
    <col min="12301" max="12302" width="7.6640625" customWidth="1"/>
    <col min="12303" max="12306" width="8.5" customWidth="1"/>
    <col min="12307" max="12307" width="8.33203125" customWidth="1"/>
    <col min="12308" max="12308" width="12.83203125" customWidth="1"/>
    <col min="12309" max="12309" width="13.1640625" customWidth="1"/>
    <col min="12311" max="12311" width="13" bestFit="1" customWidth="1"/>
    <col min="12312" max="12312" width="12.5" customWidth="1"/>
    <col min="12546" max="12546" width="43.5" customWidth="1"/>
    <col min="12547" max="12547" width="15.5" customWidth="1"/>
    <col min="12548" max="12548" width="8" customWidth="1"/>
    <col min="12549" max="12549" width="12.83203125" customWidth="1"/>
    <col min="12550" max="12550" width="18.83203125" customWidth="1"/>
    <col min="12551" max="12551" width="9.6640625" customWidth="1"/>
    <col min="12552" max="12552" width="9.5" customWidth="1"/>
    <col min="12553" max="12553" width="8.5" customWidth="1"/>
    <col min="12554" max="12554" width="8.83203125" customWidth="1"/>
    <col min="12555" max="12555" width="8.6640625" customWidth="1"/>
    <col min="12556" max="12556" width="8.1640625" customWidth="1"/>
    <col min="12557" max="12558" width="7.6640625" customWidth="1"/>
    <col min="12559" max="12562" width="8.5" customWidth="1"/>
    <col min="12563" max="12563" width="8.33203125" customWidth="1"/>
    <col min="12564" max="12564" width="12.83203125" customWidth="1"/>
    <col min="12565" max="12565" width="13.1640625" customWidth="1"/>
    <col min="12567" max="12567" width="13" bestFit="1" customWidth="1"/>
    <col min="12568" max="12568" width="12.5" customWidth="1"/>
    <col min="12802" max="12802" width="43.5" customWidth="1"/>
    <col min="12803" max="12803" width="15.5" customWidth="1"/>
    <col min="12804" max="12804" width="8" customWidth="1"/>
    <col min="12805" max="12805" width="12.83203125" customWidth="1"/>
    <col min="12806" max="12806" width="18.83203125" customWidth="1"/>
    <col min="12807" max="12807" width="9.6640625" customWidth="1"/>
    <col min="12808" max="12808" width="9.5" customWidth="1"/>
    <col min="12809" max="12809" width="8.5" customWidth="1"/>
    <col min="12810" max="12810" width="8.83203125" customWidth="1"/>
    <col min="12811" max="12811" width="8.6640625" customWidth="1"/>
    <col min="12812" max="12812" width="8.1640625" customWidth="1"/>
    <col min="12813" max="12814" width="7.6640625" customWidth="1"/>
    <col min="12815" max="12818" width="8.5" customWidth="1"/>
    <col min="12819" max="12819" width="8.33203125" customWidth="1"/>
    <col min="12820" max="12820" width="12.83203125" customWidth="1"/>
    <col min="12821" max="12821" width="13.1640625" customWidth="1"/>
    <col min="12823" max="12823" width="13" bestFit="1" customWidth="1"/>
    <col min="12824" max="12824" width="12.5" customWidth="1"/>
    <col min="13058" max="13058" width="43.5" customWidth="1"/>
    <col min="13059" max="13059" width="15.5" customWidth="1"/>
    <col min="13060" max="13060" width="8" customWidth="1"/>
    <col min="13061" max="13061" width="12.83203125" customWidth="1"/>
    <col min="13062" max="13062" width="18.83203125" customWidth="1"/>
    <col min="13063" max="13063" width="9.6640625" customWidth="1"/>
    <col min="13064" max="13064" width="9.5" customWidth="1"/>
    <col min="13065" max="13065" width="8.5" customWidth="1"/>
    <col min="13066" max="13066" width="8.83203125" customWidth="1"/>
    <col min="13067" max="13067" width="8.6640625" customWidth="1"/>
    <col min="13068" max="13068" width="8.1640625" customWidth="1"/>
    <col min="13069" max="13070" width="7.6640625" customWidth="1"/>
    <col min="13071" max="13074" width="8.5" customWidth="1"/>
    <col min="13075" max="13075" width="8.33203125" customWidth="1"/>
    <col min="13076" max="13076" width="12.83203125" customWidth="1"/>
    <col min="13077" max="13077" width="13.1640625" customWidth="1"/>
    <col min="13079" max="13079" width="13" bestFit="1" customWidth="1"/>
    <col min="13080" max="13080" width="12.5" customWidth="1"/>
    <col min="13314" max="13314" width="43.5" customWidth="1"/>
    <col min="13315" max="13315" width="15.5" customWidth="1"/>
    <col min="13316" max="13316" width="8" customWidth="1"/>
    <col min="13317" max="13317" width="12.83203125" customWidth="1"/>
    <col min="13318" max="13318" width="18.83203125" customWidth="1"/>
    <col min="13319" max="13319" width="9.6640625" customWidth="1"/>
    <col min="13320" max="13320" width="9.5" customWidth="1"/>
    <col min="13321" max="13321" width="8.5" customWidth="1"/>
    <col min="13322" max="13322" width="8.83203125" customWidth="1"/>
    <col min="13323" max="13323" width="8.6640625" customWidth="1"/>
    <col min="13324" max="13324" width="8.1640625" customWidth="1"/>
    <col min="13325" max="13326" width="7.6640625" customWidth="1"/>
    <col min="13327" max="13330" width="8.5" customWidth="1"/>
    <col min="13331" max="13331" width="8.33203125" customWidth="1"/>
    <col min="13332" max="13332" width="12.83203125" customWidth="1"/>
    <col min="13333" max="13333" width="13.1640625" customWidth="1"/>
    <col min="13335" max="13335" width="13" bestFit="1" customWidth="1"/>
    <col min="13336" max="13336" width="12.5" customWidth="1"/>
    <col min="13570" max="13570" width="43.5" customWidth="1"/>
    <col min="13571" max="13571" width="15.5" customWidth="1"/>
    <col min="13572" max="13572" width="8" customWidth="1"/>
    <col min="13573" max="13573" width="12.83203125" customWidth="1"/>
    <col min="13574" max="13574" width="18.83203125" customWidth="1"/>
    <col min="13575" max="13575" width="9.6640625" customWidth="1"/>
    <col min="13576" max="13576" width="9.5" customWidth="1"/>
    <col min="13577" max="13577" width="8.5" customWidth="1"/>
    <col min="13578" max="13578" width="8.83203125" customWidth="1"/>
    <col min="13579" max="13579" width="8.6640625" customWidth="1"/>
    <col min="13580" max="13580" width="8.1640625" customWidth="1"/>
    <col min="13581" max="13582" width="7.6640625" customWidth="1"/>
    <col min="13583" max="13586" width="8.5" customWidth="1"/>
    <col min="13587" max="13587" width="8.33203125" customWidth="1"/>
    <col min="13588" max="13588" width="12.83203125" customWidth="1"/>
    <col min="13589" max="13589" width="13.1640625" customWidth="1"/>
    <col min="13591" max="13591" width="13" bestFit="1" customWidth="1"/>
    <col min="13592" max="13592" width="12.5" customWidth="1"/>
    <col min="13826" max="13826" width="43.5" customWidth="1"/>
    <col min="13827" max="13827" width="15.5" customWidth="1"/>
    <col min="13828" max="13828" width="8" customWidth="1"/>
    <col min="13829" max="13829" width="12.83203125" customWidth="1"/>
    <col min="13830" max="13830" width="18.83203125" customWidth="1"/>
    <col min="13831" max="13831" width="9.6640625" customWidth="1"/>
    <col min="13832" max="13832" width="9.5" customWidth="1"/>
    <col min="13833" max="13833" width="8.5" customWidth="1"/>
    <col min="13834" max="13834" width="8.83203125" customWidth="1"/>
    <col min="13835" max="13835" width="8.6640625" customWidth="1"/>
    <col min="13836" max="13836" width="8.1640625" customWidth="1"/>
    <col min="13837" max="13838" width="7.6640625" customWidth="1"/>
    <col min="13839" max="13842" width="8.5" customWidth="1"/>
    <col min="13843" max="13843" width="8.33203125" customWidth="1"/>
    <col min="13844" max="13844" width="12.83203125" customWidth="1"/>
    <col min="13845" max="13845" width="13.1640625" customWidth="1"/>
    <col min="13847" max="13847" width="13" bestFit="1" customWidth="1"/>
    <col min="13848" max="13848" width="12.5" customWidth="1"/>
    <col min="14082" max="14082" width="43.5" customWidth="1"/>
    <col min="14083" max="14083" width="15.5" customWidth="1"/>
    <col min="14084" max="14084" width="8" customWidth="1"/>
    <col min="14085" max="14085" width="12.83203125" customWidth="1"/>
    <col min="14086" max="14086" width="18.83203125" customWidth="1"/>
    <col min="14087" max="14087" width="9.6640625" customWidth="1"/>
    <col min="14088" max="14088" width="9.5" customWidth="1"/>
    <col min="14089" max="14089" width="8.5" customWidth="1"/>
    <col min="14090" max="14090" width="8.83203125" customWidth="1"/>
    <col min="14091" max="14091" width="8.6640625" customWidth="1"/>
    <col min="14092" max="14092" width="8.1640625" customWidth="1"/>
    <col min="14093" max="14094" width="7.6640625" customWidth="1"/>
    <col min="14095" max="14098" width="8.5" customWidth="1"/>
    <col min="14099" max="14099" width="8.33203125" customWidth="1"/>
    <col min="14100" max="14100" width="12.83203125" customWidth="1"/>
    <col min="14101" max="14101" width="13.1640625" customWidth="1"/>
    <col min="14103" max="14103" width="13" bestFit="1" customWidth="1"/>
    <col min="14104" max="14104" width="12.5" customWidth="1"/>
    <col min="14338" max="14338" width="43.5" customWidth="1"/>
    <col min="14339" max="14339" width="15.5" customWidth="1"/>
    <col min="14340" max="14340" width="8" customWidth="1"/>
    <col min="14341" max="14341" width="12.83203125" customWidth="1"/>
    <col min="14342" max="14342" width="18.83203125" customWidth="1"/>
    <col min="14343" max="14343" width="9.6640625" customWidth="1"/>
    <col min="14344" max="14344" width="9.5" customWidth="1"/>
    <col min="14345" max="14345" width="8.5" customWidth="1"/>
    <col min="14346" max="14346" width="8.83203125" customWidth="1"/>
    <col min="14347" max="14347" width="8.6640625" customWidth="1"/>
    <col min="14348" max="14348" width="8.1640625" customWidth="1"/>
    <col min="14349" max="14350" width="7.6640625" customWidth="1"/>
    <col min="14351" max="14354" width="8.5" customWidth="1"/>
    <col min="14355" max="14355" width="8.33203125" customWidth="1"/>
    <col min="14356" max="14356" width="12.83203125" customWidth="1"/>
    <col min="14357" max="14357" width="13.1640625" customWidth="1"/>
    <col min="14359" max="14359" width="13" bestFit="1" customWidth="1"/>
    <col min="14360" max="14360" width="12.5" customWidth="1"/>
    <col min="14594" max="14594" width="43.5" customWidth="1"/>
    <col min="14595" max="14595" width="15.5" customWidth="1"/>
    <col min="14596" max="14596" width="8" customWidth="1"/>
    <col min="14597" max="14597" width="12.83203125" customWidth="1"/>
    <col min="14598" max="14598" width="18.83203125" customWidth="1"/>
    <col min="14599" max="14599" width="9.6640625" customWidth="1"/>
    <col min="14600" max="14600" width="9.5" customWidth="1"/>
    <col min="14601" max="14601" width="8.5" customWidth="1"/>
    <col min="14602" max="14602" width="8.83203125" customWidth="1"/>
    <col min="14603" max="14603" width="8.6640625" customWidth="1"/>
    <col min="14604" max="14604" width="8.1640625" customWidth="1"/>
    <col min="14605" max="14606" width="7.6640625" customWidth="1"/>
    <col min="14607" max="14610" width="8.5" customWidth="1"/>
    <col min="14611" max="14611" width="8.33203125" customWidth="1"/>
    <col min="14612" max="14612" width="12.83203125" customWidth="1"/>
    <col min="14613" max="14613" width="13.1640625" customWidth="1"/>
    <col min="14615" max="14615" width="13" bestFit="1" customWidth="1"/>
    <col min="14616" max="14616" width="12.5" customWidth="1"/>
    <col min="14850" max="14850" width="43.5" customWidth="1"/>
    <col min="14851" max="14851" width="15.5" customWidth="1"/>
    <col min="14852" max="14852" width="8" customWidth="1"/>
    <col min="14853" max="14853" width="12.83203125" customWidth="1"/>
    <col min="14854" max="14854" width="18.83203125" customWidth="1"/>
    <col min="14855" max="14855" width="9.6640625" customWidth="1"/>
    <col min="14856" max="14856" width="9.5" customWidth="1"/>
    <col min="14857" max="14857" width="8.5" customWidth="1"/>
    <col min="14858" max="14858" width="8.83203125" customWidth="1"/>
    <col min="14859" max="14859" width="8.6640625" customWidth="1"/>
    <col min="14860" max="14860" width="8.1640625" customWidth="1"/>
    <col min="14861" max="14862" width="7.6640625" customWidth="1"/>
    <col min="14863" max="14866" width="8.5" customWidth="1"/>
    <col min="14867" max="14867" width="8.33203125" customWidth="1"/>
    <col min="14868" max="14868" width="12.83203125" customWidth="1"/>
    <col min="14869" max="14869" width="13.1640625" customWidth="1"/>
    <col min="14871" max="14871" width="13" bestFit="1" customWidth="1"/>
    <col min="14872" max="14872" width="12.5" customWidth="1"/>
    <col min="15106" max="15106" width="43.5" customWidth="1"/>
    <col min="15107" max="15107" width="15.5" customWidth="1"/>
    <col min="15108" max="15108" width="8" customWidth="1"/>
    <col min="15109" max="15109" width="12.83203125" customWidth="1"/>
    <col min="15110" max="15110" width="18.83203125" customWidth="1"/>
    <col min="15111" max="15111" width="9.6640625" customWidth="1"/>
    <col min="15112" max="15112" width="9.5" customWidth="1"/>
    <col min="15113" max="15113" width="8.5" customWidth="1"/>
    <col min="15114" max="15114" width="8.83203125" customWidth="1"/>
    <col min="15115" max="15115" width="8.6640625" customWidth="1"/>
    <col min="15116" max="15116" width="8.1640625" customWidth="1"/>
    <col min="15117" max="15118" width="7.6640625" customWidth="1"/>
    <col min="15119" max="15122" width="8.5" customWidth="1"/>
    <col min="15123" max="15123" width="8.33203125" customWidth="1"/>
    <col min="15124" max="15124" width="12.83203125" customWidth="1"/>
    <col min="15125" max="15125" width="13.1640625" customWidth="1"/>
    <col min="15127" max="15127" width="13" bestFit="1" customWidth="1"/>
    <col min="15128" max="15128" width="12.5" customWidth="1"/>
    <col min="15362" max="15362" width="43.5" customWidth="1"/>
    <col min="15363" max="15363" width="15.5" customWidth="1"/>
    <col min="15364" max="15364" width="8" customWidth="1"/>
    <col min="15365" max="15365" width="12.83203125" customWidth="1"/>
    <col min="15366" max="15366" width="18.83203125" customWidth="1"/>
    <col min="15367" max="15367" width="9.6640625" customWidth="1"/>
    <col min="15368" max="15368" width="9.5" customWidth="1"/>
    <col min="15369" max="15369" width="8.5" customWidth="1"/>
    <col min="15370" max="15370" width="8.83203125" customWidth="1"/>
    <col min="15371" max="15371" width="8.6640625" customWidth="1"/>
    <col min="15372" max="15372" width="8.1640625" customWidth="1"/>
    <col min="15373" max="15374" width="7.6640625" customWidth="1"/>
    <col min="15375" max="15378" width="8.5" customWidth="1"/>
    <col min="15379" max="15379" width="8.33203125" customWidth="1"/>
    <col min="15380" max="15380" width="12.83203125" customWidth="1"/>
    <col min="15381" max="15381" width="13.1640625" customWidth="1"/>
    <col min="15383" max="15383" width="13" bestFit="1" customWidth="1"/>
    <col min="15384" max="15384" width="12.5" customWidth="1"/>
    <col min="15618" max="15618" width="43.5" customWidth="1"/>
    <col min="15619" max="15619" width="15.5" customWidth="1"/>
    <col min="15620" max="15620" width="8" customWidth="1"/>
    <col min="15621" max="15621" width="12.83203125" customWidth="1"/>
    <col min="15622" max="15622" width="18.83203125" customWidth="1"/>
    <col min="15623" max="15623" width="9.6640625" customWidth="1"/>
    <col min="15624" max="15624" width="9.5" customWidth="1"/>
    <col min="15625" max="15625" width="8.5" customWidth="1"/>
    <col min="15626" max="15626" width="8.83203125" customWidth="1"/>
    <col min="15627" max="15627" width="8.6640625" customWidth="1"/>
    <col min="15628" max="15628" width="8.1640625" customWidth="1"/>
    <col min="15629" max="15630" width="7.6640625" customWidth="1"/>
    <col min="15631" max="15634" width="8.5" customWidth="1"/>
    <col min="15635" max="15635" width="8.33203125" customWidth="1"/>
    <col min="15636" max="15636" width="12.83203125" customWidth="1"/>
    <col min="15637" max="15637" width="13.1640625" customWidth="1"/>
    <col min="15639" max="15639" width="13" bestFit="1" customWidth="1"/>
    <col min="15640" max="15640" width="12.5" customWidth="1"/>
    <col min="15874" max="15874" width="43.5" customWidth="1"/>
    <col min="15875" max="15875" width="15.5" customWidth="1"/>
    <col min="15876" max="15876" width="8" customWidth="1"/>
    <col min="15877" max="15877" width="12.83203125" customWidth="1"/>
    <col min="15878" max="15878" width="18.83203125" customWidth="1"/>
    <col min="15879" max="15879" width="9.6640625" customWidth="1"/>
    <col min="15880" max="15880" width="9.5" customWidth="1"/>
    <col min="15881" max="15881" width="8.5" customWidth="1"/>
    <col min="15882" max="15882" width="8.83203125" customWidth="1"/>
    <col min="15883" max="15883" width="8.6640625" customWidth="1"/>
    <col min="15884" max="15884" width="8.1640625" customWidth="1"/>
    <col min="15885" max="15886" width="7.6640625" customWidth="1"/>
    <col min="15887" max="15890" width="8.5" customWidth="1"/>
    <col min="15891" max="15891" width="8.33203125" customWidth="1"/>
    <col min="15892" max="15892" width="12.83203125" customWidth="1"/>
    <col min="15893" max="15893" width="13.1640625" customWidth="1"/>
    <col min="15895" max="15895" width="13" bestFit="1" customWidth="1"/>
    <col min="15896" max="15896" width="12.5" customWidth="1"/>
    <col min="16130" max="16130" width="43.5" customWidth="1"/>
    <col min="16131" max="16131" width="15.5" customWidth="1"/>
    <col min="16132" max="16132" width="8" customWidth="1"/>
    <col min="16133" max="16133" width="12.83203125" customWidth="1"/>
    <col min="16134" max="16134" width="18.83203125" customWidth="1"/>
    <col min="16135" max="16135" width="9.6640625" customWidth="1"/>
    <col min="16136" max="16136" width="9.5" customWidth="1"/>
    <col min="16137" max="16137" width="8.5" customWidth="1"/>
    <col min="16138" max="16138" width="8.83203125" customWidth="1"/>
    <col min="16139" max="16139" width="8.6640625" customWidth="1"/>
    <col min="16140" max="16140" width="8.1640625" customWidth="1"/>
    <col min="16141" max="16142" width="7.6640625" customWidth="1"/>
    <col min="16143" max="16146" width="8.5" customWidth="1"/>
    <col min="16147" max="16147" width="8.33203125" customWidth="1"/>
    <col min="16148" max="16148" width="12.83203125" customWidth="1"/>
    <col min="16149" max="16149" width="13.1640625" customWidth="1"/>
    <col min="16151" max="16151" width="13" bestFit="1" customWidth="1"/>
    <col min="16152" max="16152" width="12.5" customWidth="1"/>
  </cols>
  <sheetData>
    <row r="1" spans="1:9" ht="31.5" customHeight="1" x14ac:dyDescent="0.2">
      <c r="A1" s="135" t="s">
        <v>0</v>
      </c>
      <c r="B1" s="136"/>
      <c r="C1" s="136"/>
      <c r="D1" s="136"/>
      <c r="E1" s="136"/>
      <c r="F1" s="136"/>
      <c r="G1" s="1"/>
      <c r="H1" s="1"/>
    </row>
    <row r="2" spans="1:9" ht="27.75" customHeight="1" x14ac:dyDescent="0.2">
      <c r="A2" s="147" t="s">
        <v>89</v>
      </c>
      <c r="B2" s="147"/>
      <c r="C2" s="147"/>
      <c r="D2" s="147"/>
      <c r="E2" s="147"/>
      <c r="F2" s="147"/>
      <c r="G2" s="1"/>
      <c r="H2" s="1"/>
    </row>
    <row r="3" spans="1:9" x14ac:dyDescent="0.2">
      <c r="A3" s="77" t="s">
        <v>1</v>
      </c>
      <c r="B3" s="137"/>
      <c r="C3" s="137"/>
      <c r="D3" s="137"/>
      <c r="E3" s="137"/>
      <c r="F3" s="137"/>
      <c r="I3" s="3"/>
    </row>
    <row r="4" spans="1:9" x14ac:dyDescent="0.2">
      <c r="A4" s="77" t="s">
        <v>2</v>
      </c>
      <c r="B4" s="137"/>
      <c r="C4" s="137"/>
      <c r="D4" s="137"/>
      <c r="E4" s="137"/>
      <c r="F4" s="137"/>
    </row>
    <row r="5" spans="1:9" x14ac:dyDescent="0.2">
      <c r="A5" s="77" t="s">
        <v>3</v>
      </c>
      <c r="B5" s="137"/>
      <c r="C5" s="137"/>
      <c r="D5" s="137"/>
      <c r="E5" s="137"/>
      <c r="F5" s="137"/>
    </row>
    <row r="6" spans="1:9" ht="48" customHeight="1" x14ac:dyDescent="0.2">
      <c r="A6" s="78" t="s">
        <v>4</v>
      </c>
      <c r="B6" s="143"/>
      <c r="C6" s="143"/>
      <c r="D6" s="143"/>
      <c r="E6" s="143"/>
      <c r="F6" s="143"/>
    </row>
    <row r="7" spans="1:9" x14ac:dyDescent="0.2">
      <c r="A7" s="77" t="s">
        <v>5</v>
      </c>
      <c r="B7" s="137"/>
      <c r="C7" s="137"/>
      <c r="D7" s="137"/>
      <c r="E7" s="137"/>
      <c r="F7" s="137"/>
    </row>
    <row r="8" spans="1:9" x14ac:dyDescent="0.2">
      <c r="A8" s="2"/>
      <c r="B8" s="71"/>
      <c r="C8" s="71"/>
      <c r="D8" s="71"/>
      <c r="E8" s="71"/>
      <c r="F8" s="71"/>
    </row>
    <row r="9" spans="1:9" ht="46" thickBot="1" x14ac:dyDescent="0.25">
      <c r="A9" s="120" t="s">
        <v>6</v>
      </c>
      <c r="B9" s="121" t="s">
        <v>7</v>
      </c>
      <c r="C9" s="121" t="s">
        <v>8</v>
      </c>
      <c r="D9" s="121" t="s">
        <v>9</v>
      </c>
      <c r="E9" s="124" t="s">
        <v>51</v>
      </c>
      <c r="F9" s="123" t="s">
        <v>50</v>
      </c>
    </row>
    <row r="10" spans="1:9" ht="16" thickTop="1" x14ac:dyDescent="0.2">
      <c r="A10" s="86" t="s">
        <v>74</v>
      </c>
      <c r="B10" s="94">
        <v>0</v>
      </c>
      <c r="C10" s="86">
        <v>0</v>
      </c>
      <c r="D10" s="6">
        <v>0</v>
      </c>
      <c r="E10" s="79" t="s">
        <v>73</v>
      </c>
      <c r="F10" s="32">
        <f>IF(E10="Yes", D10*1.25, D10)</f>
        <v>0</v>
      </c>
    </row>
    <row r="11" spans="1:9" x14ac:dyDescent="0.2">
      <c r="A11" s="86"/>
      <c r="B11" s="79">
        <v>0</v>
      </c>
      <c r="C11" s="86">
        <v>0</v>
      </c>
      <c r="D11" s="6">
        <f t="shared" ref="D11:D13" si="0">SUM(B11*C11)</f>
        <v>0</v>
      </c>
      <c r="E11" s="79" t="s">
        <v>73</v>
      </c>
      <c r="F11" s="32">
        <f t="shared" ref="F11:F13" si="1">IF(E11="Yes", D11*1.25, D11)</f>
        <v>0</v>
      </c>
    </row>
    <row r="12" spans="1:9" x14ac:dyDescent="0.2">
      <c r="A12" s="86"/>
      <c r="B12" s="79">
        <v>0</v>
      </c>
      <c r="C12" s="86">
        <v>0</v>
      </c>
      <c r="D12" s="6">
        <f t="shared" si="0"/>
        <v>0</v>
      </c>
      <c r="E12" s="79" t="s">
        <v>73</v>
      </c>
      <c r="F12" s="32">
        <f t="shared" si="1"/>
        <v>0</v>
      </c>
    </row>
    <row r="13" spans="1:9" x14ac:dyDescent="0.2">
      <c r="A13" s="86"/>
      <c r="B13" s="79">
        <v>0</v>
      </c>
      <c r="C13" s="86">
        <v>0</v>
      </c>
      <c r="D13" s="6">
        <f t="shared" si="0"/>
        <v>0</v>
      </c>
      <c r="E13" s="79" t="s">
        <v>73</v>
      </c>
      <c r="F13" s="32">
        <f t="shared" si="1"/>
        <v>0</v>
      </c>
    </row>
    <row r="14" spans="1:9" ht="16" thickBot="1" x14ac:dyDescent="0.25">
      <c r="A14" s="86"/>
      <c r="B14" s="125">
        <v>0</v>
      </c>
      <c r="C14" s="86">
        <v>0</v>
      </c>
      <c r="D14" s="6">
        <f>SUM(B14*C14)</f>
        <v>0</v>
      </c>
      <c r="E14" s="79" t="s">
        <v>73</v>
      </c>
      <c r="F14" s="32">
        <f t="shared" ref="F14" si="2">IF(E14="Yes", D14*1.25, D14)</f>
        <v>0</v>
      </c>
    </row>
    <row r="15" spans="1:9" ht="17" thickTop="1" thickBot="1" x14ac:dyDescent="0.25">
      <c r="A15" s="7" t="s">
        <v>10</v>
      </c>
      <c r="B15" s="8"/>
      <c r="C15" s="7"/>
      <c r="D15" s="9">
        <f>SUM(D10:D14)</f>
        <v>0</v>
      </c>
      <c r="E15" s="99"/>
      <c r="F15" s="99">
        <f>SUM(F10:F14)</f>
        <v>0</v>
      </c>
      <c r="G15" t="s">
        <v>11</v>
      </c>
    </row>
    <row r="16" spans="1:9" ht="16" thickTop="1" x14ac:dyDescent="0.2">
      <c r="A16" s="55" t="s">
        <v>31</v>
      </c>
    </row>
    <row r="17" spans="1:6" x14ac:dyDescent="0.2">
      <c r="A17" s="2"/>
    </row>
    <row r="18" spans="1:6" ht="16" thickBot="1" x14ac:dyDescent="0.25">
      <c r="A18" s="11" t="s">
        <v>55</v>
      </c>
      <c r="B18" s="4" t="s">
        <v>7</v>
      </c>
      <c r="C18" s="4" t="s">
        <v>8</v>
      </c>
      <c r="D18" s="4" t="s">
        <v>9</v>
      </c>
    </row>
    <row r="19" spans="1:6" ht="17" thickTop="1" thickBot="1" x14ac:dyDescent="0.25">
      <c r="A19" s="93" t="s">
        <v>34</v>
      </c>
      <c r="B19" s="94">
        <v>3000</v>
      </c>
      <c r="C19" s="92">
        <v>1</v>
      </c>
      <c r="D19" s="12">
        <f>B19*C19</f>
        <v>3000</v>
      </c>
    </row>
    <row r="20" spans="1:6" ht="16" thickTop="1" x14ac:dyDescent="0.2">
      <c r="A20" s="95" t="s">
        <v>91</v>
      </c>
      <c r="B20" s="79">
        <v>1000</v>
      </c>
      <c r="C20" s="86">
        <v>1</v>
      </c>
      <c r="D20" s="12">
        <f>B20*C20</f>
        <v>1000</v>
      </c>
    </row>
    <row r="21" spans="1:6" x14ac:dyDescent="0.2">
      <c r="A21" s="14" t="s">
        <v>10</v>
      </c>
      <c r="B21" s="15"/>
      <c r="C21" s="15"/>
      <c r="D21" s="16">
        <f>SUM(D19:D20)</f>
        <v>4000</v>
      </c>
    </row>
    <row r="22" spans="1:6" ht="30" x14ac:dyDescent="0.2">
      <c r="A22" s="129" t="s">
        <v>90</v>
      </c>
      <c r="B22" s="127"/>
      <c r="C22" s="127"/>
      <c r="D22" s="128"/>
    </row>
    <row r="23" spans="1:6" x14ac:dyDescent="0.2">
      <c r="A23" s="17"/>
      <c r="B23" s="18"/>
      <c r="C23" s="17"/>
      <c r="D23" s="18"/>
      <c r="E23" s="48"/>
    </row>
    <row r="24" spans="1:6" ht="45" x14ac:dyDescent="0.2">
      <c r="A24" s="119" t="s">
        <v>12</v>
      </c>
      <c r="B24" s="148" t="s">
        <v>7</v>
      </c>
      <c r="C24" s="149"/>
      <c r="D24" s="123" t="s">
        <v>9</v>
      </c>
      <c r="E24" s="124" t="s">
        <v>51</v>
      </c>
      <c r="F24" s="123" t="s">
        <v>50</v>
      </c>
    </row>
    <row r="25" spans="1:6" ht="12.75" customHeight="1" x14ac:dyDescent="0.2">
      <c r="A25" s="90"/>
      <c r="B25" s="130">
        <v>0</v>
      </c>
      <c r="C25" s="131"/>
      <c r="D25" s="19">
        <f>B25</f>
        <v>0</v>
      </c>
      <c r="E25" s="81" t="s">
        <v>73</v>
      </c>
      <c r="F25" s="32">
        <f>IF(E25="Yes", D25*1.25, D25)</f>
        <v>0</v>
      </c>
    </row>
    <row r="26" spans="1:6" x14ac:dyDescent="0.2">
      <c r="A26" s="86"/>
      <c r="B26" s="130">
        <v>0</v>
      </c>
      <c r="C26" s="131"/>
      <c r="D26" s="19">
        <f t="shared" ref="D26:D42" si="3">B26</f>
        <v>0</v>
      </c>
      <c r="E26" s="79" t="s">
        <v>73</v>
      </c>
      <c r="F26" s="32">
        <f t="shared" ref="F26:F42" si="4">IF(E26="Yes", D26*1.25, D26)</f>
        <v>0</v>
      </c>
    </row>
    <row r="27" spans="1:6" x14ac:dyDescent="0.2">
      <c r="A27" s="86"/>
      <c r="B27" s="130">
        <v>0</v>
      </c>
      <c r="C27" s="131"/>
      <c r="D27" s="19">
        <f t="shared" si="3"/>
        <v>0</v>
      </c>
      <c r="E27" s="79" t="s">
        <v>73</v>
      </c>
      <c r="F27" s="32">
        <f t="shared" si="4"/>
        <v>0</v>
      </c>
    </row>
    <row r="28" spans="1:6" x14ac:dyDescent="0.2">
      <c r="A28" s="86"/>
      <c r="B28" s="130">
        <v>0</v>
      </c>
      <c r="C28" s="131"/>
      <c r="D28" s="19">
        <f t="shared" si="3"/>
        <v>0</v>
      </c>
      <c r="E28" s="79" t="s">
        <v>73</v>
      </c>
      <c r="F28" s="32">
        <f t="shared" si="4"/>
        <v>0</v>
      </c>
    </row>
    <row r="29" spans="1:6" x14ac:dyDescent="0.2">
      <c r="A29" s="91"/>
      <c r="B29" s="130">
        <v>0</v>
      </c>
      <c r="C29" s="131"/>
      <c r="D29" s="19">
        <f t="shared" si="3"/>
        <v>0</v>
      </c>
      <c r="E29" s="79" t="s">
        <v>73</v>
      </c>
      <c r="F29" s="32">
        <f t="shared" si="4"/>
        <v>0</v>
      </c>
    </row>
    <row r="30" spans="1:6" x14ac:dyDescent="0.2">
      <c r="A30" s="91"/>
      <c r="B30" s="130">
        <v>0</v>
      </c>
      <c r="C30" s="131"/>
      <c r="D30" s="19">
        <f t="shared" si="3"/>
        <v>0</v>
      </c>
      <c r="E30" s="79" t="s">
        <v>73</v>
      </c>
      <c r="F30" s="32">
        <f t="shared" si="4"/>
        <v>0</v>
      </c>
    </row>
    <row r="31" spans="1:6" x14ac:dyDescent="0.2">
      <c r="A31" s="91"/>
      <c r="B31" s="130">
        <v>0</v>
      </c>
      <c r="C31" s="131"/>
      <c r="D31" s="19">
        <f t="shared" si="3"/>
        <v>0</v>
      </c>
      <c r="E31" s="79" t="s">
        <v>73</v>
      </c>
      <c r="F31" s="32">
        <f t="shared" si="4"/>
        <v>0</v>
      </c>
    </row>
    <row r="32" spans="1:6" x14ac:dyDescent="0.2">
      <c r="A32" s="91"/>
      <c r="B32" s="130">
        <v>0</v>
      </c>
      <c r="C32" s="131"/>
      <c r="D32" s="19">
        <f t="shared" si="3"/>
        <v>0</v>
      </c>
      <c r="E32" s="79" t="s">
        <v>73</v>
      </c>
      <c r="F32" s="32">
        <f t="shared" si="4"/>
        <v>0</v>
      </c>
    </row>
    <row r="33" spans="1:25" x14ac:dyDescent="0.2">
      <c r="A33" s="91"/>
      <c r="B33" s="130">
        <v>0</v>
      </c>
      <c r="C33" s="131"/>
      <c r="D33" s="19">
        <f t="shared" si="3"/>
        <v>0</v>
      </c>
      <c r="E33" s="79" t="s">
        <v>73</v>
      </c>
      <c r="F33" s="32">
        <f t="shared" si="4"/>
        <v>0</v>
      </c>
    </row>
    <row r="34" spans="1:25" x14ac:dyDescent="0.2">
      <c r="A34" s="91"/>
      <c r="B34" s="130">
        <v>0</v>
      </c>
      <c r="C34" s="131"/>
      <c r="D34" s="19">
        <f t="shared" si="3"/>
        <v>0</v>
      </c>
      <c r="E34" s="79" t="s">
        <v>73</v>
      </c>
      <c r="F34" s="32">
        <f t="shared" si="4"/>
        <v>0</v>
      </c>
    </row>
    <row r="35" spans="1:25" x14ac:dyDescent="0.2">
      <c r="A35" s="91"/>
      <c r="B35" s="130">
        <v>0</v>
      </c>
      <c r="C35" s="131"/>
      <c r="D35" s="19">
        <f t="shared" si="3"/>
        <v>0</v>
      </c>
      <c r="E35" s="79" t="s">
        <v>73</v>
      </c>
      <c r="F35" s="32">
        <f t="shared" si="4"/>
        <v>0</v>
      </c>
    </row>
    <row r="36" spans="1:25" x14ac:dyDescent="0.2">
      <c r="A36" s="91"/>
      <c r="B36" s="130">
        <v>0</v>
      </c>
      <c r="C36" s="131"/>
      <c r="D36" s="19">
        <f t="shared" si="3"/>
        <v>0</v>
      </c>
      <c r="E36" s="79" t="s">
        <v>73</v>
      </c>
      <c r="F36" s="32">
        <f t="shared" si="4"/>
        <v>0</v>
      </c>
    </row>
    <row r="37" spans="1:25" x14ac:dyDescent="0.2">
      <c r="A37" s="91"/>
      <c r="B37" s="130">
        <v>0</v>
      </c>
      <c r="C37" s="131"/>
      <c r="D37" s="19">
        <f t="shared" si="3"/>
        <v>0</v>
      </c>
      <c r="E37" s="79" t="s">
        <v>73</v>
      </c>
      <c r="F37" s="32">
        <f t="shared" si="4"/>
        <v>0</v>
      </c>
    </row>
    <row r="38" spans="1:25" x14ac:dyDescent="0.2">
      <c r="A38" s="91"/>
      <c r="B38" s="130">
        <v>0</v>
      </c>
      <c r="C38" s="131"/>
      <c r="D38" s="19">
        <f t="shared" si="3"/>
        <v>0</v>
      </c>
      <c r="E38" s="79" t="s">
        <v>73</v>
      </c>
      <c r="F38" s="32">
        <f t="shared" si="4"/>
        <v>0</v>
      </c>
    </row>
    <row r="39" spans="1:25" x14ac:dyDescent="0.2">
      <c r="A39" s="91"/>
      <c r="B39" s="130">
        <v>0</v>
      </c>
      <c r="C39" s="131"/>
      <c r="D39" s="19">
        <f t="shared" si="3"/>
        <v>0</v>
      </c>
      <c r="E39" s="79" t="s">
        <v>73</v>
      </c>
      <c r="F39" s="32">
        <f t="shared" si="4"/>
        <v>0</v>
      </c>
    </row>
    <row r="40" spans="1:25" x14ac:dyDescent="0.2">
      <c r="A40" s="91"/>
      <c r="B40" s="130">
        <v>0</v>
      </c>
      <c r="C40" s="131"/>
      <c r="D40" s="19">
        <f t="shared" si="3"/>
        <v>0</v>
      </c>
      <c r="E40" s="79" t="s">
        <v>73</v>
      </c>
      <c r="F40" s="32">
        <f t="shared" si="4"/>
        <v>0</v>
      </c>
    </row>
    <row r="41" spans="1:25" x14ac:dyDescent="0.2">
      <c r="A41" s="91"/>
      <c r="B41" s="130">
        <v>0</v>
      </c>
      <c r="C41" s="131"/>
      <c r="D41" s="19">
        <f t="shared" si="3"/>
        <v>0</v>
      </c>
      <c r="E41" s="79" t="s">
        <v>73</v>
      </c>
      <c r="F41" s="32">
        <f t="shared" si="4"/>
        <v>0</v>
      </c>
    </row>
    <row r="42" spans="1:25" x14ac:dyDescent="0.2">
      <c r="A42" s="91"/>
      <c r="B42" s="130">
        <v>0</v>
      </c>
      <c r="C42" s="131"/>
      <c r="D42" s="19">
        <f t="shared" si="3"/>
        <v>0</v>
      </c>
      <c r="E42" s="79" t="s">
        <v>73</v>
      </c>
      <c r="F42" s="32">
        <f t="shared" si="4"/>
        <v>0</v>
      </c>
    </row>
    <row r="43" spans="1:25" ht="16" thickBot="1" x14ac:dyDescent="0.25">
      <c r="A43" s="8" t="s">
        <v>10</v>
      </c>
      <c r="B43" s="132"/>
      <c r="C43" s="133"/>
      <c r="D43" s="20">
        <f>SUM(D25:D39)</f>
        <v>0</v>
      </c>
      <c r="E43" s="126"/>
      <c r="F43" s="126">
        <f>SUM(F25:F42)</f>
        <v>0</v>
      </c>
      <c r="G43" s="10"/>
      <c r="H43" s="1"/>
      <c r="I43" s="1"/>
    </row>
    <row r="44" spans="1:25" ht="16" thickTop="1" x14ac:dyDescent="0.2">
      <c r="A44" s="21"/>
      <c r="B44" s="22"/>
      <c r="C44" s="22"/>
      <c r="D44" s="23"/>
      <c r="E44" s="23"/>
    </row>
    <row r="45" spans="1:25" x14ac:dyDescent="0.2">
      <c r="A45" s="25" t="s">
        <v>13</v>
      </c>
    </row>
    <row r="46" spans="1:25" ht="31" thickBot="1" x14ac:dyDescent="0.25">
      <c r="A46" s="121" t="s">
        <v>14</v>
      </c>
      <c r="B46" s="121" t="s">
        <v>7</v>
      </c>
      <c r="C46" s="121" t="s">
        <v>8</v>
      </c>
      <c r="D46" s="121" t="s">
        <v>9</v>
      </c>
      <c r="E46" s="122" t="s">
        <v>50</v>
      </c>
      <c r="F46" s="4"/>
      <c r="G46" s="144" t="s">
        <v>16</v>
      </c>
      <c r="H46" s="145"/>
      <c r="I46" s="145"/>
      <c r="J46" s="145"/>
      <c r="K46" s="145"/>
      <c r="L46" s="145"/>
      <c r="M46" s="145"/>
      <c r="N46" s="145"/>
      <c r="O46" s="145"/>
      <c r="P46" s="145"/>
      <c r="Q46" s="145"/>
      <c r="R46" s="146"/>
      <c r="S46" s="134" t="s">
        <v>17</v>
      </c>
      <c r="T46" s="134"/>
      <c r="U46" s="134"/>
      <c r="V46" s="134"/>
      <c r="W46" s="134"/>
      <c r="X46" s="134"/>
      <c r="Y46" s="134"/>
    </row>
    <row r="47" spans="1:25" ht="29" thickTop="1" x14ac:dyDescent="0.2">
      <c r="A47" s="26"/>
      <c r="B47" s="27"/>
      <c r="C47" s="26"/>
      <c r="D47" s="26"/>
      <c r="E47" s="26"/>
      <c r="F47" s="96" t="s">
        <v>15</v>
      </c>
      <c r="G47" s="59" t="s">
        <v>76</v>
      </c>
      <c r="H47" s="59" t="s">
        <v>77</v>
      </c>
      <c r="I47" s="59" t="s">
        <v>78</v>
      </c>
      <c r="J47" s="59" t="s">
        <v>79</v>
      </c>
      <c r="K47" s="59" t="s">
        <v>80</v>
      </c>
      <c r="L47" s="59" t="s">
        <v>81</v>
      </c>
      <c r="M47" s="59" t="s">
        <v>82</v>
      </c>
      <c r="N47" s="59" t="s">
        <v>83</v>
      </c>
      <c r="O47" s="59" t="s">
        <v>84</v>
      </c>
      <c r="P47" s="59" t="s">
        <v>85</v>
      </c>
      <c r="Q47" s="28" t="s">
        <v>86</v>
      </c>
      <c r="R47" s="28" t="s">
        <v>87</v>
      </c>
      <c r="S47" s="29" t="s">
        <v>18</v>
      </c>
      <c r="T47" s="30" t="s">
        <v>19</v>
      </c>
      <c r="U47" s="30" t="s">
        <v>20</v>
      </c>
      <c r="V47" s="30" t="s">
        <v>21</v>
      </c>
      <c r="W47" s="30" t="s">
        <v>22</v>
      </c>
      <c r="X47" s="29" t="s">
        <v>32</v>
      </c>
      <c r="Y47" s="29" t="s">
        <v>33</v>
      </c>
    </row>
    <row r="48" spans="1:25" x14ac:dyDescent="0.2">
      <c r="A48" s="31"/>
      <c r="B48" s="79">
        <v>0</v>
      </c>
      <c r="C48" s="84">
        <v>0</v>
      </c>
      <c r="D48" s="33">
        <f>SUM(B48*C48)</f>
        <v>0</v>
      </c>
      <c r="E48" s="33">
        <f>D48*1.25</f>
        <v>0</v>
      </c>
      <c r="F48" s="86"/>
      <c r="G48" s="116"/>
      <c r="H48" s="116"/>
      <c r="I48" s="116"/>
      <c r="J48" s="116"/>
      <c r="K48" s="116"/>
      <c r="L48" s="116"/>
      <c r="M48" s="116"/>
      <c r="N48" s="116"/>
      <c r="O48" s="116"/>
      <c r="P48" s="116"/>
      <c r="Q48" s="116"/>
      <c r="R48" s="116"/>
      <c r="S48" s="34">
        <f>IF($F48="PI",G48+H48+I48+J48+K48+L48+M48+N48+O48+P48+Q48+R48,0)</f>
        <v>0</v>
      </c>
      <c r="T48" s="34">
        <f>IF($F48="Study Coordinator",G48+H48+I48+J48+K48+L48+M48+N48+O48+P48+Q48+R48+S48,0)</f>
        <v>0</v>
      </c>
      <c r="U48" s="34">
        <f>IF($F48="Co-Investigator",G48+H48+I48+J48+K48+L48+M48+N48+O48+P48+Q48+R48,0)</f>
        <v>0</v>
      </c>
      <c r="V48" s="34">
        <f>IF($F48="Other Provider",G48+H48+I48+J48+K48+L48+M48+N48+O48+P48+Q48+R48,0)</f>
        <v>0</v>
      </c>
      <c r="W48" s="34">
        <f>IF($F48="Nurse",G48+H48+I48+J48+K48+L48+M48+N48+O48+P48+Q48+R48,0)</f>
        <v>0</v>
      </c>
      <c r="X48" s="34">
        <f>IF($F48="Clerical Staff",G48+H48+I48+J48+K48+L48+M48+N48+O48+P48+Q48+R48,0)</f>
        <v>0</v>
      </c>
      <c r="Y48" s="34">
        <f>IF($F48="Technical Staff",G48+H48+I48+J48+K48+L48+M48+N48+O48+P48+Q48+R48,0)</f>
        <v>0</v>
      </c>
    </row>
    <row r="49" spans="1:25" x14ac:dyDescent="0.2">
      <c r="A49" s="31"/>
      <c r="B49" s="80">
        <v>0</v>
      </c>
      <c r="C49" s="84">
        <v>0</v>
      </c>
      <c r="D49" s="33">
        <f t="shared" ref="D49:D69" si="5">SUM(B49*C49)</f>
        <v>0</v>
      </c>
      <c r="E49" s="33">
        <f t="shared" ref="E49:E69" si="6">D49*1.25</f>
        <v>0</v>
      </c>
      <c r="F49" s="86"/>
      <c r="G49" s="116"/>
      <c r="H49" s="116"/>
      <c r="I49" s="116"/>
      <c r="J49" s="116"/>
      <c r="K49" s="116"/>
      <c r="L49" s="116"/>
      <c r="M49" s="116"/>
      <c r="N49" s="116"/>
      <c r="O49" s="116"/>
      <c r="P49" s="116"/>
      <c r="Q49" s="116"/>
      <c r="R49" s="116"/>
      <c r="S49" s="34">
        <f t="shared" ref="S49:S69" si="7">IF($F49="PI",G49+H49+I49+J49+K49+L49+M49+N49+O49+P49+Q49+R49,0)</f>
        <v>0</v>
      </c>
      <c r="T49" s="34">
        <f t="shared" ref="T49:T69" si="8">IF($F49="Study Coordinator",G49+H49+I49+J49+K49+L49+M49+N49+O49+P49+Q49+R49+S49,0)</f>
        <v>0</v>
      </c>
      <c r="U49" s="34">
        <f t="shared" ref="U49:U69" si="9">IF($F49="Co-Investigator",G49+H49+I49+J49+K49+L49+M49+N49+O49+P49+Q49+R49,0)</f>
        <v>0</v>
      </c>
      <c r="V49" s="34">
        <f t="shared" ref="V49:V69" si="10">IF($F49="Other Provider",G49+H49+I49+J49+K49+L49+M49+N49+O49+P49+Q49+R49,0)</f>
        <v>0</v>
      </c>
      <c r="W49" s="34">
        <f t="shared" ref="W49:W69" si="11">IF($F49="Nurse",G49+H49+I49+J49+K49+L49+M49+N49+O49+P49+Q49+R49,0)</f>
        <v>0</v>
      </c>
      <c r="X49" s="34">
        <f t="shared" ref="X49:X69" si="12">IF($F49="Clerical Staff",G49+H49+I49+J49+K49+L49+M49+N49+O49+P49+Q49+R49,0)</f>
        <v>0</v>
      </c>
      <c r="Y49" s="34">
        <f t="shared" ref="Y49:Y69" si="13">IF($F49="Technical Staff",G49+H49+I49+J49+K49+L49+M49+N49+O49+P49+Q49+R49,0)</f>
        <v>0</v>
      </c>
    </row>
    <row r="50" spans="1:25" x14ac:dyDescent="0.2">
      <c r="A50" s="31"/>
      <c r="B50" s="79">
        <v>0</v>
      </c>
      <c r="C50" s="84">
        <v>0</v>
      </c>
      <c r="D50" s="33">
        <f t="shared" si="5"/>
        <v>0</v>
      </c>
      <c r="E50" s="33">
        <f t="shared" si="6"/>
        <v>0</v>
      </c>
      <c r="F50" s="86"/>
      <c r="G50" s="116"/>
      <c r="H50" s="116"/>
      <c r="I50" s="116"/>
      <c r="J50" s="116"/>
      <c r="K50" s="116"/>
      <c r="L50" s="116"/>
      <c r="M50" s="116"/>
      <c r="N50" s="116"/>
      <c r="O50" s="116"/>
      <c r="P50" s="116"/>
      <c r="Q50" s="116"/>
      <c r="R50" s="116"/>
      <c r="S50" s="34">
        <f t="shared" si="7"/>
        <v>0</v>
      </c>
      <c r="T50" s="34">
        <f t="shared" si="8"/>
        <v>0</v>
      </c>
      <c r="U50" s="34">
        <f t="shared" si="9"/>
        <v>0</v>
      </c>
      <c r="V50" s="34">
        <f t="shared" si="10"/>
        <v>0</v>
      </c>
      <c r="W50" s="34">
        <f t="shared" si="11"/>
        <v>0</v>
      </c>
      <c r="X50" s="34">
        <f t="shared" si="12"/>
        <v>0</v>
      </c>
      <c r="Y50" s="34">
        <f t="shared" si="13"/>
        <v>0</v>
      </c>
    </row>
    <row r="51" spans="1:25" x14ac:dyDescent="0.2">
      <c r="A51" s="31"/>
      <c r="B51" s="81">
        <v>0</v>
      </c>
      <c r="C51" s="84">
        <v>0</v>
      </c>
      <c r="D51" s="33">
        <f t="shared" si="5"/>
        <v>0</v>
      </c>
      <c r="E51" s="33">
        <f t="shared" si="6"/>
        <v>0</v>
      </c>
      <c r="F51" s="86"/>
      <c r="G51" s="116"/>
      <c r="H51" s="116"/>
      <c r="I51" s="116"/>
      <c r="J51" s="116"/>
      <c r="K51" s="116"/>
      <c r="L51" s="116"/>
      <c r="M51" s="116"/>
      <c r="N51" s="116"/>
      <c r="O51" s="116"/>
      <c r="P51" s="116"/>
      <c r="Q51" s="116"/>
      <c r="R51" s="116"/>
      <c r="S51" s="34">
        <f t="shared" si="7"/>
        <v>0</v>
      </c>
      <c r="T51" s="34">
        <f t="shared" si="8"/>
        <v>0</v>
      </c>
      <c r="U51" s="34">
        <f t="shared" si="9"/>
        <v>0</v>
      </c>
      <c r="V51" s="34">
        <f t="shared" si="10"/>
        <v>0</v>
      </c>
      <c r="W51" s="34">
        <f t="shared" si="11"/>
        <v>0</v>
      </c>
      <c r="X51" s="34">
        <f t="shared" si="12"/>
        <v>0</v>
      </c>
      <c r="Y51" s="34">
        <f t="shared" si="13"/>
        <v>0</v>
      </c>
    </row>
    <row r="52" spans="1:25" x14ac:dyDescent="0.2">
      <c r="A52" s="13"/>
      <c r="B52" s="81">
        <v>0</v>
      </c>
      <c r="C52" s="84">
        <v>0</v>
      </c>
      <c r="D52" s="33">
        <f t="shared" si="5"/>
        <v>0</v>
      </c>
      <c r="E52" s="33">
        <f t="shared" si="6"/>
        <v>0</v>
      </c>
      <c r="F52" s="86"/>
      <c r="G52" s="116"/>
      <c r="H52" s="116"/>
      <c r="I52" s="116"/>
      <c r="J52" s="116"/>
      <c r="K52" s="116"/>
      <c r="L52" s="116"/>
      <c r="M52" s="116"/>
      <c r="N52" s="116"/>
      <c r="O52" s="116"/>
      <c r="P52" s="116"/>
      <c r="Q52" s="116"/>
      <c r="R52" s="116"/>
      <c r="S52" s="34">
        <f t="shared" si="7"/>
        <v>0</v>
      </c>
      <c r="T52" s="34">
        <f t="shared" si="8"/>
        <v>0</v>
      </c>
      <c r="U52" s="34">
        <f t="shared" si="9"/>
        <v>0</v>
      </c>
      <c r="V52" s="34">
        <f t="shared" si="10"/>
        <v>0</v>
      </c>
      <c r="W52" s="34">
        <f t="shared" si="11"/>
        <v>0</v>
      </c>
      <c r="X52" s="34">
        <f t="shared" si="12"/>
        <v>0</v>
      </c>
      <c r="Y52" s="34">
        <f t="shared" si="13"/>
        <v>0</v>
      </c>
    </row>
    <row r="53" spans="1:25" x14ac:dyDescent="0.2">
      <c r="A53" s="13"/>
      <c r="B53" s="81">
        <v>0</v>
      </c>
      <c r="C53" s="84">
        <v>0</v>
      </c>
      <c r="D53" s="33">
        <f t="shared" si="5"/>
        <v>0</v>
      </c>
      <c r="E53" s="33">
        <f t="shared" si="6"/>
        <v>0</v>
      </c>
      <c r="F53" s="86"/>
      <c r="G53" s="116"/>
      <c r="H53" s="116"/>
      <c r="I53" s="116"/>
      <c r="J53" s="116"/>
      <c r="K53" s="116"/>
      <c r="L53" s="116"/>
      <c r="M53" s="116"/>
      <c r="N53" s="116"/>
      <c r="O53" s="116"/>
      <c r="P53" s="116"/>
      <c r="Q53" s="116"/>
      <c r="R53" s="116"/>
      <c r="S53" s="34">
        <f t="shared" si="7"/>
        <v>0</v>
      </c>
      <c r="T53" s="34">
        <f t="shared" si="8"/>
        <v>0</v>
      </c>
      <c r="U53" s="34">
        <f t="shared" si="9"/>
        <v>0</v>
      </c>
      <c r="V53" s="34">
        <f t="shared" si="10"/>
        <v>0</v>
      </c>
      <c r="W53" s="34">
        <f t="shared" si="11"/>
        <v>0</v>
      </c>
      <c r="X53" s="34">
        <f t="shared" si="12"/>
        <v>0</v>
      </c>
      <c r="Y53" s="34">
        <f t="shared" si="13"/>
        <v>0</v>
      </c>
    </row>
    <row r="54" spans="1:25" x14ac:dyDescent="0.2">
      <c r="A54" s="13"/>
      <c r="B54" s="81">
        <v>0</v>
      </c>
      <c r="C54" s="84">
        <v>0</v>
      </c>
      <c r="D54" s="33">
        <f t="shared" si="5"/>
        <v>0</v>
      </c>
      <c r="E54" s="33">
        <f t="shared" si="6"/>
        <v>0</v>
      </c>
      <c r="F54" s="86"/>
      <c r="G54" s="116"/>
      <c r="H54" s="116"/>
      <c r="I54" s="116"/>
      <c r="J54" s="116"/>
      <c r="K54" s="116"/>
      <c r="L54" s="116"/>
      <c r="M54" s="116"/>
      <c r="N54" s="116"/>
      <c r="O54" s="116"/>
      <c r="P54" s="116"/>
      <c r="Q54" s="116"/>
      <c r="R54" s="116"/>
      <c r="S54" s="34">
        <f t="shared" si="7"/>
        <v>0</v>
      </c>
      <c r="T54" s="34">
        <f t="shared" si="8"/>
        <v>0</v>
      </c>
      <c r="U54" s="34">
        <f t="shared" si="9"/>
        <v>0</v>
      </c>
      <c r="V54" s="34">
        <f t="shared" si="10"/>
        <v>0</v>
      </c>
      <c r="W54" s="34">
        <f t="shared" si="11"/>
        <v>0</v>
      </c>
      <c r="X54" s="34">
        <f t="shared" si="12"/>
        <v>0</v>
      </c>
      <c r="Y54" s="34">
        <f t="shared" si="13"/>
        <v>0</v>
      </c>
    </row>
    <row r="55" spans="1:25" x14ac:dyDescent="0.2">
      <c r="A55" s="13"/>
      <c r="B55" s="81">
        <v>0</v>
      </c>
      <c r="C55" s="84">
        <v>0</v>
      </c>
      <c r="D55" s="33">
        <f t="shared" si="5"/>
        <v>0</v>
      </c>
      <c r="E55" s="33">
        <f t="shared" si="6"/>
        <v>0</v>
      </c>
      <c r="F55" s="86"/>
      <c r="G55" s="116"/>
      <c r="H55" s="116"/>
      <c r="I55" s="116"/>
      <c r="J55" s="116"/>
      <c r="K55" s="116"/>
      <c r="L55" s="116"/>
      <c r="M55" s="116"/>
      <c r="N55" s="116"/>
      <c r="O55" s="116"/>
      <c r="P55" s="116"/>
      <c r="Q55" s="116"/>
      <c r="R55" s="116"/>
      <c r="S55" s="34">
        <f t="shared" si="7"/>
        <v>0</v>
      </c>
      <c r="T55" s="34">
        <f t="shared" si="8"/>
        <v>0</v>
      </c>
      <c r="U55" s="34">
        <f t="shared" si="9"/>
        <v>0</v>
      </c>
      <c r="V55" s="34">
        <f t="shared" si="10"/>
        <v>0</v>
      </c>
      <c r="W55" s="34">
        <f t="shared" si="11"/>
        <v>0</v>
      </c>
      <c r="X55" s="34">
        <f t="shared" si="12"/>
        <v>0</v>
      </c>
      <c r="Y55" s="34">
        <f t="shared" si="13"/>
        <v>0</v>
      </c>
    </row>
    <row r="56" spans="1:25" x14ac:dyDescent="0.2">
      <c r="A56" s="13"/>
      <c r="B56" s="81">
        <v>0</v>
      </c>
      <c r="C56" s="84">
        <v>0</v>
      </c>
      <c r="D56" s="33">
        <f t="shared" si="5"/>
        <v>0</v>
      </c>
      <c r="E56" s="33">
        <f t="shared" si="6"/>
        <v>0</v>
      </c>
      <c r="F56" s="86"/>
      <c r="G56" s="116"/>
      <c r="H56" s="116"/>
      <c r="I56" s="116"/>
      <c r="J56" s="116"/>
      <c r="K56" s="116"/>
      <c r="L56" s="116"/>
      <c r="M56" s="116"/>
      <c r="N56" s="116"/>
      <c r="O56" s="116"/>
      <c r="P56" s="116"/>
      <c r="Q56" s="116"/>
      <c r="R56" s="116"/>
      <c r="S56" s="34">
        <f t="shared" si="7"/>
        <v>0</v>
      </c>
      <c r="T56" s="34">
        <f t="shared" si="8"/>
        <v>0</v>
      </c>
      <c r="U56" s="34">
        <f t="shared" si="9"/>
        <v>0</v>
      </c>
      <c r="V56" s="34">
        <f t="shared" si="10"/>
        <v>0</v>
      </c>
      <c r="W56" s="34">
        <f t="shared" si="11"/>
        <v>0</v>
      </c>
      <c r="X56" s="34">
        <f t="shared" si="12"/>
        <v>0</v>
      </c>
      <c r="Y56" s="34">
        <f t="shared" si="13"/>
        <v>0</v>
      </c>
    </row>
    <row r="57" spans="1:25" x14ac:dyDescent="0.2">
      <c r="A57" s="13"/>
      <c r="B57" s="81">
        <v>0</v>
      </c>
      <c r="C57" s="84">
        <v>0</v>
      </c>
      <c r="D57" s="33">
        <f t="shared" si="5"/>
        <v>0</v>
      </c>
      <c r="E57" s="33">
        <f t="shared" si="6"/>
        <v>0</v>
      </c>
      <c r="F57" s="86"/>
      <c r="G57" s="116"/>
      <c r="H57" s="116"/>
      <c r="I57" s="116"/>
      <c r="J57" s="116"/>
      <c r="K57" s="116"/>
      <c r="L57" s="116"/>
      <c r="M57" s="116"/>
      <c r="N57" s="116"/>
      <c r="O57" s="116"/>
      <c r="P57" s="116"/>
      <c r="Q57" s="116"/>
      <c r="R57" s="116"/>
      <c r="S57" s="34">
        <f t="shared" si="7"/>
        <v>0</v>
      </c>
      <c r="T57" s="34">
        <f t="shared" si="8"/>
        <v>0</v>
      </c>
      <c r="U57" s="34">
        <f t="shared" si="9"/>
        <v>0</v>
      </c>
      <c r="V57" s="34">
        <f t="shared" si="10"/>
        <v>0</v>
      </c>
      <c r="W57" s="34">
        <f t="shared" si="11"/>
        <v>0</v>
      </c>
      <c r="X57" s="34">
        <f t="shared" si="12"/>
        <v>0</v>
      </c>
      <c r="Y57" s="34">
        <f t="shared" si="13"/>
        <v>0</v>
      </c>
    </row>
    <row r="58" spans="1:25" x14ac:dyDescent="0.2">
      <c r="A58" s="5"/>
      <c r="B58" s="79">
        <v>0</v>
      </c>
      <c r="C58" s="84">
        <v>0</v>
      </c>
      <c r="D58" s="33">
        <f t="shared" si="5"/>
        <v>0</v>
      </c>
      <c r="E58" s="33">
        <f t="shared" si="6"/>
        <v>0</v>
      </c>
      <c r="F58" s="86"/>
      <c r="G58" s="116"/>
      <c r="H58" s="116"/>
      <c r="I58" s="116"/>
      <c r="J58" s="116"/>
      <c r="K58" s="116"/>
      <c r="L58" s="116"/>
      <c r="M58" s="116"/>
      <c r="N58" s="116"/>
      <c r="O58" s="116"/>
      <c r="P58" s="116"/>
      <c r="Q58" s="116"/>
      <c r="R58" s="116"/>
      <c r="S58" s="34">
        <f t="shared" si="7"/>
        <v>0</v>
      </c>
      <c r="T58" s="34">
        <f t="shared" si="8"/>
        <v>0</v>
      </c>
      <c r="U58" s="34">
        <f t="shared" si="9"/>
        <v>0</v>
      </c>
      <c r="V58" s="34">
        <f t="shared" si="10"/>
        <v>0</v>
      </c>
      <c r="W58" s="34">
        <f t="shared" si="11"/>
        <v>0</v>
      </c>
      <c r="X58" s="34">
        <f t="shared" si="12"/>
        <v>0</v>
      </c>
      <c r="Y58" s="34">
        <f t="shared" si="13"/>
        <v>0</v>
      </c>
    </row>
    <row r="59" spans="1:25" x14ac:dyDescent="0.2">
      <c r="A59" s="13"/>
      <c r="B59" s="79">
        <v>0</v>
      </c>
      <c r="C59" s="84">
        <v>0</v>
      </c>
      <c r="D59" s="33">
        <f t="shared" si="5"/>
        <v>0</v>
      </c>
      <c r="E59" s="33">
        <f t="shared" si="6"/>
        <v>0</v>
      </c>
      <c r="F59" s="86"/>
      <c r="G59" s="116"/>
      <c r="H59" s="116"/>
      <c r="I59" s="116"/>
      <c r="J59" s="116"/>
      <c r="K59" s="116"/>
      <c r="L59" s="116"/>
      <c r="M59" s="116"/>
      <c r="N59" s="116"/>
      <c r="O59" s="116"/>
      <c r="P59" s="116"/>
      <c r="Q59" s="116"/>
      <c r="R59" s="116"/>
      <c r="S59" s="34">
        <f t="shared" si="7"/>
        <v>0</v>
      </c>
      <c r="T59" s="34">
        <f t="shared" si="8"/>
        <v>0</v>
      </c>
      <c r="U59" s="34">
        <f t="shared" si="9"/>
        <v>0</v>
      </c>
      <c r="V59" s="34">
        <f t="shared" si="10"/>
        <v>0</v>
      </c>
      <c r="W59" s="34">
        <f t="shared" si="11"/>
        <v>0</v>
      </c>
      <c r="X59" s="34">
        <f t="shared" si="12"/>
        <v>0</v>
      </c>
      <c r="Y59" s="34">
        <f t="shared" si="13"/>
        <v>0</v>
      </c>
    </row>
    <row r="60" spans="1:25" x14ac:dyDescent="0.2">
      <c r="A60" s="5"/>
      <c r="B60" s="79">
        <v>0</v>
      </c>
      <c r="C60" s="84">
        <v>0</v>
      </c>
      <c r="D60" s="33">
        <f t="shared" si="5"/>
        <v>0</v>
      </c>
      <c r="E60" s="33">
        <f t="shared" si="6"/>
        <v>0</v>
      </c>
      <c r="F60" s="86"/>
      <c r="G60" s="116"/>
      <c r="H60" s="116"/>
      <c r="I60" s="116"/>
      <c r="J60" s="116"/>
      <c r="K60" s="116"/>
      <c r="L60" s="116"/>
      <c r="M60" s="116"/>
      <c r="N60" s="116"/>
      <c r="O60" s="116"/>
      <c r="P60" s="116"/>
      <c r="Q60" s="116"/>
      <c r="R60" s="116"/>
      <c r="S60" s="34">
        <f t="shared" si="7"/>
        <v>0</v>
      </c>
      <c r="T60" s="34">
        <f t="shared" si="8"/>
        <v>0</v>
      </c>
      <c r="U60" s="34">
        <f t="shared" si="9"/>
        <v>0</v>
      </c>
      <c r="V60" s="34">
        <f t="shared" si="10"/>
        <v>0</v>
      </c>
      <c r="W60" s="34">
        <f t="shared" si="11"/>
        <v>0</v>
      </c>
      <c r="X60" s="34">
        <f t="shared" si="12"/>
        <v>0</v>
      </c>
      <c r="Y60" s="34">
        <f t="shared" si="13"/>
        <v>0</v>
      </c>
    </row>
    <row r="61" spans="1:25" x14ac:dyDescent="0.2">
      <c r="A61" s="60"/>
      <c r="B61" s="82">
        <v>0</v>
      </c>
      <c r="C61" s="85">
        <v>0</v>
      </c>
      <c r="D61" s="58">
        <f t="shared" si="5"/>
        <v>0</v>
      </c>
      <c r="E61" s="58">
        <f t="shared" si="6"/>
        <v>0</v>
      </c>
      <c r="F61" s="87"/>
      <c r="G61" s="116"/>
      <c r="H61" s="116"/>
      <c r="I61" s="116"/>
      <c r="J61" s="116"/>
      <c r="K61" s="116"/>
      <c r="L61" s="116"/>
      <c r="M61" s="116"/>
      <c r="N61" s="116"/>
      <c r="O61" s="116"/>
      <c r="P61" s="116"/>
      <c r="Q61" s="116"/>
      <c r="R61" s="116"/>
      <c r="S61" s="118">
        <f t="shared" si="7"/>
        <v>0</v>
      </c>
      <c r="T61" s="118">
        <f t="shared" si="8"/>
        <v>0</v>
      </c>
      <c r="U61" s="118">
        <f t="shared" si="9"/>
        <v>0</v>
      </c>
      <c r="V61" s="118">
        <f t="shared" si="10"/>
        <v>0</v>
      </c>
      <c r="W61" s="118">
        <f t="shared" si="11"/>
        <v>0</v>
      </c>
      <c r="X61" s="118">
        <f t="shared" si="12"/>
        <v>0</v>
      </c>
      <c r="Y61" s="118">
        <f t="shared" si="13"/>
        <v>0</v>
      </c>
    </row>
    <row r="62" spans="1:25" x14ac:dyDescent="0.2">
      <c r="A62" s="60"/>
      <c r="B62" s="82">
        <v>0</v>
      </c>
      <c r="C62" s="85">
        <v>0</v>
      </c>
      <c r="D62" s="33">
        <f t="shared" si="5"/>
        <v>0</v>
      </c>
      <c r="E62" s="33">
        <f t="shared" si="6"/>
        <v>0</v>
      </c>
      <c r="F62" s="86"/>
      <c r="G62" s="116"/>
      <c r="H62" s="116"/>
      <c r="I62" s="116"/>
      <c r="J62" s="116"/>
      <c r="K62" s="116"/>
      <c r="L62" s="116"/>
      <c r="M62" s="116"/>
      <c r="N62" s="116"/>
      <c r="O62" s="116"/>
      <c r="P62" s="116"/>
      <c r="Q62" s="116"/>
      <c r="R62" s="116"/>
      <c r="S62" s="34">
        <f t="shared" si="7"/>
        <v>0</v>
      </c>
      <c r="T62" s="34">
        <f t="shared" si="8"/>
        <v>0</v>
      </c>
      <c r="U62" s="34">
        <f t="shared" si="9"/>
        <v>0</v>
      </c>
      <c r="V62" s="34">
        <f t="shared" si="10"/>
        <v>0</v>
      </c>
      <c r="W62" s="34">
        <f t="shared" si="11"/>
        <v>0</v>
      </c>
      <c r="X62" s="34">
        <f t="shared" si="12"/>
        <v>0</v>
      </c>
      <c r="Y62" s="34">
        <f t="shared" si="13"/>
        <v>0</v>
      </c>
    </row>
    <row r="63" spans="1:25" x14ac:dyDescent="0.2">
      <c r="A63" s="5"/>
      <c r="B63" s="79">
        <v>0</v>
      </c>
      <c r="C63" s="84">
        <v>0</v>
      </c>
      <c r="D63" s="33">
        <f t="shared" si="5"/>
        <v>0</v>
      </c>
      <c r="E63" s="33">
        <f t="shared" si="6"/>
        <v>0</v>
      </c>
      <c r="F63" s="86"/>
      <c r="G63" s="116"/>
      <c r="H63" s="116"/>
      <c r="I63" s="116"/>
      <c r="J63" s="116"/>
      <c r="K63" s="116"/>
      <c r="L63" s="116"/>
      <c r="M63" s="116"/>
      <c r="N63" s="116"/>
      <c r="O63" s="116"/>
      <c r="P63" s="116"/>
      <c r="Q63" s="116"/>
      <c r="R63" s="116"/>
      <c r="S63" s="34">
        <f t="shared" si="7"/>
        <v>0</v>
      </c>
      <c r="T63" s="34">
        <f t="shared" si="8"/>
        <v>0</v>
      </c>
      <c r="U63" s="34">
        <f t="shared" si="9"/>
        <v>0</v>
      </c>
      <c r="V63" s="34">
        <f t="shared" si="10"/>
        <v>0</v>
      </c>
      <c r="W63" s="34">
        <f t="shared" si="11"/>
        <v>0</v>
      </c>
      <c r="X63" s="34">
        <f t="shared" si="12"/>
        <v>0</v>
      </c>
      <c r="Y63" s="34">
        <f t="shared" si="13"/>
        <v>0</v>
      </c>
    </row>
    <row r="64" spans="1:25" x14ac:dyDescent="0.2">
      <c r="A64" s="13"/>
      <c r="B64" s="79">
        <v>0</v>
      </c>
      <c r="C64" s="84">
        <v>0</v>
      </c>
      <c r="D64" s="33">
        <f t="shared" si="5"/>
        <v>0</v>
      </c>
      <c r="E64" s="33">
        <f t="shared" si="6"/>
        <v>0</v>
      </c>
      <c r="F64" s="86"/>
      <c r="G64" s="116"/>
      <c r="H64" s="116"/>
      <c r="I64" s="116"/>
      <c r="J64" s="116"/>
      <c r="K64" s="116"/>
      <c r="L64" s="116"/>
      <c r="M64" s="116"/>
      <c r="N64" s="116"/>
      <c r="O64" s="116"/>
      <c r="P64" s="116"/>
      <c r="Q64" s="116"/>
      <c r="R64" s="116"/>
      <c r="S64" s="34">
        <f t="shared" si="7"/>
        <v>0</v>
      </c>
      <c r="T64" s="34">
        <f t="shared" si="8"/>
        <v>0</v>
      </c>
      <c r="U64" s="34">
        <f t="shared" si="9"/>
        <v>0</v>
      </c>
      <c r="V64" s="34">
        <f t="shared" si="10"/>
        <v>0</v>
      </c>
      <c r="W64" s="34">
        <f t="shared" si="11"/>
        <v>0</v>
      </c>
      <c r="X64" s="34">
        <f t="shared" si="12"/>
        <v>0</v>
      </c>
      <c r="Y64" s="34">
        <f t="shared" si="13"/>
        <v>0</v>
      </c>
    </row>
    <row r="65" spans="1:25" x14ac:dyDescent="0.2">
      <c r="A65" s="5"/>
      <c r="B65" s="79">
        <v>0</v>
      </c>
      <c r="C65" s="84">
        <v>0</v>
      </c>
      <c r="D65" s="33">
        <f t="shared" si="5"/>
        <v>0</v>
      </c>
      <c r="E65" s="33">
        <f t="shared" si="6"/>
        <v>0</v>
      </c>
      <c r="F65" s="86"/>
      <c r="G65" s="116"/>
      <c r="H65" s="116"/>
      <c r="I65" s="116"/>
      <c r="J65" s="116"/>
      <c r="K65" s="116"/>
      <c r="L65" s="116"/>
      <c r="M65" s="116"/>
      <c r="N65" s="116"/>
      <c r="O65" s="116"/>
      <c r="P65" s="116"/>
      <c r="Q65" s="116"/>
      <c r="R65" s="116"/>
      <c r="S65" s="34">
        <f t="shared" si="7"/>
        <v>0</v>
      </c>
      <c r="T65" s="34">
        <f t="shared" si="8"/>
        <v>0</v>
      </c>
      <c r="U65" s="34">
        <f t="shared" si="9"/>
        <v>0</v>
      </c>
      <c r="V65" s="34">
        <f t="shared" si="10"/>
        <v>0</v>
      </c>
      <c r="W65" s="34">
        <f t="shared" si="11"/>
        <v>0</v>
      </c>
      <c r="X65" s="34">
        <f t="shared" si="12"/>
        <v>0</v>
      </c>
      <c r="Y65" s="34">
        <f t="shared" si="13"/>
        <v>0</v>
      </c>
    </row>
    <row r="66" spans="1:25" x14ac:dyDescent="0.2">
      <c r="A66" s="13"/>
      <c r="B66" s="79">
        <v>0</v>
      </c>
      <c r="C66" s="84">
        <v>0</v>
      </c>
      <c r="D66" s="33">
        <f t="shared" si="5"/>
        <v>0</v>
      </c>
      <c r="E66" s="33">
        <f t="shared" si="6"/>
        <v>0</v>
      </c>
      <c r="F66" s="86"/>
      <c r="G66" s="116"/>
      <c r="H66" s="116"/>
      <c r="I66" s="116"/>
      <c r="J66" s="116"/>
      <c r="K66" s="116"/>
      <c r="L66" s="116"/>
      <c r="M66" s="116"/>
      <c r="N66" s="116"/>
      <c r="O66" s="116"/>
      <c r="P66" s="116"/>
      <c r="Q66" s="116"/>
      <c r="R66" s="116"/>
      <c r="S66" s="34">
        <f t="shared" si="7"/>
        <v>0</v>
      </c>
      <c r="T66" s="34">
        <f t="shared" si="8"/>
        <v>0</v>
      </c>
      <c r="U66" s="34">
        <f t="shared" si="9"/>
        <v>0</v>
      </c>
      <c r="V66" s="34">
        <f t="shared" si="10"/>
        <v>0</v>
      </c>
      <c r="W66" s="34">
        <f t="shared" si="11"/>
        <v>0</v>
      </c>
      <c r="X66" s="34">
        <f t="shared" si="12"/>
        <v>0</v>
      </c>
      <c r="Y66" s="34">
        <f t="shared" si="13"/>
        <v>0</v>
      </c>
    </row>
    <row r="67" spans="1:25" x14ac:dyDescent="0.2">
      <c r="A67" s="13"/>
      <c r="B67" s="79">
        <v>0</v>
      </c>
      <c r="C67" s="84">
        <v>0</v>
      </c>
      <c r="D67" s="33">
        <f t="shared" si="5"/>
        <v>0</v>
      </c>
      <c r="E67" s="33">
        <f t="shared" si="6"/>
        <v>0</v>
      </c>
      <c r="F67" s="86"/>
      <c r="G67" s="116"/>
      <c r="H67" s="116"/>
      <c r="I67" s="116"/>
      <c r="J67" s="116"/>
      <c r="K67" s="116"/>
      <c r="L67" s="116"/>
      <c r="M67" s="116"/>
      <c r="N67" s="116"/>
      <c r="O67" s="116"/>
      <c r="P67" s="116"/>
      <c r="Q67" s="116"/>
      <c r="R67" s="116"/>
      <c r="S67" s="34">
        <f t="shared" si="7"/>
        <v>0</v>
      </c>
      <c r="T67" s="34">
        <f t="shared" si="8"/>
        <v>0</v>
      </c>
      <c r="U67" s="34">
        <f t="shared" si="9"/>
        <v>0</v>
      </c>
      <c r="V67" s="34">
        <f t="shared" si="10"/>
        <v>0</v>
      </c>
      <c r="W67" s="34">
        <f t="shared" si="11"/>
        <v>0</v>
      </c>
      <c r="X67" s="34">
        <f t="shared" si="12"/>
        <v>0</v>
      </c>
      <c r="Y67" s="34">
        <f t="shared" si="13"/>
        <v>0</v>
      </c>
    </row>
    <row r="68" spans="1:25" x14ac:dyDescent="0.2">
      <c r="A68" s="22" t="s">
        <v>43</v>
      </c>
      <c r="B68" s="79">
        <v>0</v>
      </c>
      <c r="C68" s="84">
        <v>0</v>
      </c>
      <c r="D68" s="33">
        <f t="shared" si="5"/>
        <v>0</v>
      </c>
      <c r="E68" s="33">
        <f t="shared" si="6"/>
        <v>0</v>
      </c>
      <c r="F68" s="86"/>
      <c r="G68" s="116"/>
      <c r="H68" s="116"/>
      <c r="I68" s="116"/>
      <c r="J68" s="116"/>
      <c r="K68" s="116"/>
      <c r="L68" s="116"/>
      <c r="M68" s="116"/>
      <c r="N68" s="116"/>
      <c r="O68" s="116"/>
      <c r="P68" s="116"/>
      <c r="Q68" s="116"/>
      <c r="R68" s="116"/>
      <c r="S68" s="34">
        <f t="shared" si="7"/>
        <v>0</v>
      </c>
      <c r="T68" s="34">
        <f t="shared" si="8"/>
        <v>0</v>
      </c>
      <c r="U68" s="34">
        <f t="shared" si="9"/>
        <v>0</v>
      </c>
      <c r="V68" s="34">
        <f t="shared" si="10"/>
        <v>0</v>
      </c>
      <c r="W68" s="34">
        <f t="shared" si="11"/>
        <v>0</v>
      </c>
      <c r="X68" s="34">
        <f t="shared" si="12"/>
        <v>0</v>
      </c>
      <c r="Y68" s="34">
        <f t="shared" si="13"/>
        <v>0</v>
      </c>
    </row>
    <row r="69" spans="1:25" ht="16" thickBot="1" x14ac:dyDescent="0.25">
      <c r="A69" s="57" t="s">
        <v>44</v>
      </c>
      <c r="B69" s="83">
        <v>0</v>
      </c>
      <c r="C69" s="85">
        <v>0</v>
      </c>
      <c r="D69" s="33">
        <f t="shared" si="5"/>
        <v>0</v>
      </c>
      <c r="E69" s="98">
        <f t="shared" si="6"/>
        <v>0</v>
      </c>
      <c r="F69" s="87"/>
      <c r="G69" s="117"/>
      <c r="H69" s="117"/>
      <c r="I69" s="117"/>
      <c r="J69" s="117"/>
      <c r="K69" s="117"/>
      <c r="L69" s="117"/>
      <c r="M69" s="117"/>
      <c r="N69" s="117"/>
      <c r="O69" s="117"/>
      <c r="P69" s="117"/>
      <c r="Q69" s="117"/>
      <c r="R69" s="117"/>
      <c r="S69" s="34">
        <f t="shared" si="7"/>
        <v>0</v>
      </c>
      <c r="T69" s="34">
        <f t="shared" si="8"/>
        <v>0</v>
      </c>
      <c r="U69" s="34">
        <f t="shared" si="9"/>
        <v>0</v>
      </c>
      <c r="V69" s="34">
        <f t="shared" si="10"/>
        <v>0</v>
      </c>
      <c r="W69" s="34">
        <f t="shared" si="11"/>
        <v>0</v>
      </c>
      <c r="X69" s="34">
        <f t="shared" si="12"/>
        <v>0</v>
      </c>
      <c r="Y69" s="34">
        <f t="shared" si="13"/>
        <v>0</v>
      </c>
    </row>
    <row r="70" spans="1:25" ht="17" thickTop="1" thickBot="1" x14ac:dyDescent="0.25">
      <c r="A70" s="140" t="s">
        <v>10</v>
      </c>
      <c r="B70" s="141"/>
      <c r="C70" s="142"/>
      <c r="D70" s="35">
        <f>SUM(D48:D69)</f>
        <v>0</v>
      </c>
      <c r="E70" s="76">
        <f>SUM(E48:E69)</f>
        <v>0</v>
      </c>
      <c r="F70" s="36" t="s">
        <v>23</v>
      </c>
      <c r="G70" s="37">
        <f>SUM(G48:G69)</f>
        <v>0</v>
      </c>
      <c r="H70" s="37">
        <f t="shared" ref="H70:Y70" si="14">SUM(H48:H69)</f>
        <v>0</v>
      </c>
      <c r="I70" s="37">
        <f t="shared" si="14"/>
        <v>0</v>
      </c>
      <c r="J70" s="37">
        <f t="shared" si="14"/>
        <v>0</v>
      </c>
      <c r="K70" s="37">
        <f t="shared" si="14"/>
        <v>0</v>
      </c>
      <c r="L70" s="37">
        <f t="shared" si="14"/>
        <v>0</v>
      </c>
      <c r="M70" s="37">
        <f t="shared" si="14"/>
        <v>0</v>
      </c>
      <c r="N70" s="37">
        <f t="shared" si="14"/>
        <v>0</v>
      </c>
      <c r="O70" s="37">
        <f t="shared" si="14"/>
        <v>0</v>
      </c>
      <c r="P70" s="37">
        <f t="shared" si="14"/>
        <v>0</v>
      </c>
      <c r="Q70" s="37">
        <f t="shared" si="14"/>
        <v>0</v>
      </c>
      <c r="R70" s="38">
        <f t="shared" si="14"/>
        <v>0</v>
      </c>
      <c r="S70" s="39">
        <f t="shared" si="14"/>
        <v>0</v>
      </c>
      <c r="T70" s="39">
        <f t="shared" si="14"/>
        <v>0</v>
      </c>
      <c r="U70" s="39">
        <f t="shared" si="14"/>
        <v>0</v>
      </c>
      <c r="V70" s="39">
        <f t="shared" si="14"/>
        <v>0</v>
      </c>
      <c r="W70" s="39">
        <f t="shared" si="14"/>
        <v>0</v>
      </c>
      <c r="X70" s="39">
        <f t="shared" si="14"/>
        <v>0</v>
      </c>
      <c r="Y70" s="39">
        <f t="shared" si="14"/>
        <v>0</v>
      </c>
    </row>
    <row r="71" spans="1:25" ht="17" thickTop="1" thickBot="1" x14ac:dyDescent="0.25">
      <c r="A71" s="22"/>
      <c r="B71" s="22"/>
      <c r="C71" s="22"/>
      <c r="D71" s="22"/>
      <c r="E71" s="22"/>
      <c r="Q71" s="138" t="s">
        <v>24</v>
      </c>
      <c r="R71" s="139"/>
      <c r="S71" s="40">
        <f t="shared" ref="S71:Y71" si="15">SUM(S70/2080)</f>
        <v>0</v>
      </c>
      <c r="T71" s="40">
        <f t="shared" si="15"/>
        <v>0</v>
      </c>
      <c r="U71" s="40">
        <f t="shared" si="15"/>
        <v>0</v>
      </c>
      <c r="V71" s="40">
        <f t="shared" si="15"/>
        <v>0</v>
      </c>
      <c r="W71" s="40">
        <f t="shared" si="15"/>
        <v>0</v>
      </c>
      <c r="X71" s="40">
        <f t="shared" si="15"/>
        <v>0</v>
      </c>
      <c r="Y71" s="40">
        <f t="shared" si="15"/>
        <v>0</v>
      </c>
    </row>
    <row r="72" spans="1:25" x14ac:dyDescent="0.2">
      <c r="A72" s="41" t="s">
        <v>25</v>
      </c>
    </row>
    <row r="73" spans="1:25" x14ac:dyDescent="0.2">
      <c r="B73" s="42" t="s">
        <v>26</v>
      </c>
      <c r="C73" s="42" t="s">
        <v>27</v>
      </c>
      <c r="D73" s="42" t="s">
        <v>28</v>
      </c>
      <c r="E73" s="42"/>
    </row>
    <row r="74" spans="1:25" x14ac:dyDescent="0.2">
      <c r="A74" s="43" t="s">
        <v>53</v>
      </c>
      <c r="B74" s="44">
        <f>D70</f>
        <v>0</v>
      </c>
      <c r="C74" s="100">
        <v>10</v>
      </c>
      <c r="D74" s="44">
        <f>B74*C74</f>
        <v>0</v>
      </c>
      <c r="E74" s="45"/>
      <c r="H74" s="46"/>
      <c r="I74" s="46"/>
      <c r="J74" s="46"/>
      <c r="K74" s="46"/>
      <c r="L74" s="46"/>
    </row>
    <row r="75" spans="1:25" x14ac:dyDescent="0.2">
      <c r="A75" s="43" t="s">
        <v>56</v>
      </c>
      <c r="B75" s="44"/>
      <c r="C75" s="24"/>
      <c r="D75" s="105">
        <f>D15</f>
        <v>0</v>
      </c>
      <c r="E75" s="46"/>
      <c r="H75" s="46"/>
      <c r="I75" s="46"/>
      <c r="J75" s="46"/>
      <c r="K75" s="46"/>
      <c r="L75" s="46"/>
    </row>
    <row r="76" spans="1:25" x14ac:dyDescent="0.2">
      <c r="A76" s="43" t="s">
        <v>52</v>
      </c>
      <c r="B76" s="44"/>
      <c r="C76" s="24"/>
      <c r="D76" s="105">
        <f>D21</f>
        <v>4000</v>
      </c>
      <c r="E76" t="s">
        <v>30</v>
      </c>
      <c r="H76" s="46"/>
      <c r="I76" s="46"/>
      <c r="J76" s="46"/>
      <c r="K76" s="46"/>
      <c r="L76" s="46"/>
    </row>
    <row r="77" spans="1:25" x14ac:dyDescent="0.2">
      <c r="A77" s="43" t="s">
        <v>54</v>
      </c>
      <c r="B77" s="47"/>
      <c r="C77" s="24"/>
      <c r="D77" s="44">
        <f>D43</f>
        <v>0</v>
      </c>
      <c r="E77" s="45"/>
      <c r="H77" s="46"/>
      <c r="I77" s="46"/>
      <c r="J77" s="46"/>
      <c r="K77" s="46"/>
      <c r="L77" s="46"/>
    </row>
    <row r="78" spans="1:25" x14ac:dyDescent="0.2">
      <c r="A78" s="49" t="s">
        <v>29</v>
      </c>
      <c r="B78" s="50"/>
      <c r="D78" s="103">
        <f>(C74*(E70-D70))+(F15-D15)+(F43-D43)</f>
        <v>0</v>
      </c>
      <c r="E78" s="51"/>
      <c r="H78" s="46"/>
      <c r="I78" s="46"/>
      <c r="J78" s="46"/>
      <c r="K78" s="46"/>
      <c r="L78" s="46"/>
    </row>
    <row r="79" spans="1:25" x14ac:dyDescent="0.2">
      <c r="D79" s="46"/>
      <c r="E79" s="46"/>
      <c r="H79" s="46"/>
      <c r="I79" s="46"/>
      <c r="J79" s="46"/>
      <c r="K79" s="46"/>
      <c r="L79" s="46"/>
    </row>
    <row r="80" spans="1:25" ht="17" thickBot="1" x14ac:dyDescent="0.25">
      <c r="A80" s="52" t="s">
        <v>88</v>
      </c>
      <c r="B80" s="101"/>
      <c r="C80" s="102"/>
      <c r="D80" s="104">
        <f>SUM(D74:D79)</f>
        <v>4000</v>
      </c>
      <c r="E80" s="97"/>
      <c r="H80" s="46"/>
      <c r="I80" s="46"/>
      <c r="J80" s="46"/>
      <c r="K80" s="46"/>
      <c r="L80" s="46"/>
    </row>
    <row r="81" spans="1:12" ht="16" thickTop="1" x14ac:dyDescent="0.2">
      <c r="A81" s="25"/>
      <c r="D81" s="53"/>
      <c r="E81" s="53"/>
      <c r="H81" s="54"/>
      <c r="I81" s="54"/>
      <c r="J81" s="54"/>
      <c r="K81" s="54"/>
      <c r="L81" s="54"/>
    </row>
    <row r="86" spans="1:12" x14ac:dyDescent="0.2">
      <c r="A86" s="25"/>
    </row>
    <row r="100" spans="1:21" x14ac:dyDescent="0.2">
      <c r="A100" s="56"/>
    </row>
    <row r="106" spans="1:21" x14ac:dyDescent="0.2">
      <c r="U106" t="s">
        <v>18</v>
      </c>
    </row>
    <row r="107" spans="1:21" x14ac:dyDescent="0.2">
      <c r="U107" t="s">
        <v>19</v>
      </c>
    </row>
    <row r="108" spans="1:21" x14ac:dyDescent="0.2">
      <c r="U108" t="s">
        <v>20</v>
      </c>
    </row>
    <row r="109" spans="1:21" x14ac:dyDescent="0.2">
      <c r="U109" t="s">
        <v>21</v>
      </c>
    </row>
    <row r="110" spans="1:21" x14ac:dyDescent="0.2">
      <c r="U110" t="s">
        <v>22</v>
      </c>
    </row>
    <row r="111" spans="1:21" x14ac:dyDescent="0.2">
      <c r="U111" t="s">
        <v>32</v>
      </c>
    </row>
    <row r="112" spans="1:21" x14ac:dyDescent="0.2">
      <c r="U112" t="s">
        <v>33</v>
      </c>
    </row>
  </sheetData>
  <mergeCells count="31">
    <mergeCell ref="S46:Y46"/>
    <mergeCell ref="A1:F1"/>
    <mergeCell ref="B3:F3"/>
    <mergeCell ref="B4:F4"/>
    <mergeCell ref="Q71:R71"/>
    <mergeCell ref="A70:C70"/>
    <mergeCell ref="B5:F5"/>
    <mergeCell ref="B6:F6"/>
    <mergeCell ref="B7:F7"/>
    <mergeCell ref="G46:R46"/>
    <mergeCell ref="A2:F2"/>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s>
  <dataValidations count="1">
    <dataValidation type="list" allowBlank="1" showInputMessage="1" showErrorMessage="1" sqref="F65580 WVN983088:WVN983105 WLR983088:WLR983105 WBV983088:WBV983105 VRZ983088:VRZ983105 VID983088:VID983105 UYH983088:UYH983105 UOL983088:UOL983105 UEP983088:UEP983105 TUT983088:TUT983105 TKX983088:TKX983105 TBB983088:TBB983105 SRF983088:SRF983105 SHJ983088:SHJ983105 RXN983088:RXN983105 RNR983088:RNR983105 RDV983088:RDV983105 QTZ983088:QTZ983105 QKD983088:QKD983105 QAH983088:QAH983105 PQL983088:PQL983105 PGP983088:PGP983105 OWT983088:OWT983105 OMX983088:OMX983105 ODB983088:ODB983105 NTF983088:NTF983105 NJJ983088:NJJ983105 MZN983088:MZN983105 MPR983088:MPR983105 MFV983088:MFV983105 LVZ983088:LVZ983105 LMD983088:LMD983105 LCH983088:LCH983105 KSL983088:KSL983105 KIP983088:KIP983105 JYT983088:JYT983105 JOX983088:JOX983105 JFB983088:JFB983105 IVF983088:IVF983105 ILJ983088:ILJ983105 IBN983088:IBN983105 HRR983088:HRR983105 HHV983088:HHV983105 GXZ983088:GXZ983105 GOD983088:GOD983105 GEH983088:GEH983105 FUL983088:FUL983105 FKP983088:FKP983105 FAT983088:FAT983105 EQX983088:EQX983105 EHB983088:EHB983105 DXF983088:DXF983105 DNJ983088:DNJ983105 DDN983088:DDN983105 CTR983088:CTR983105 CJV983088:CJV983105 BZZ983088:BZZ983105 BQD983088:BQD983105 BGH983088:BGH983105 AWL983088:AWL983105 AMP983088:AMP983105 ACT983088:ACT983105 SX983088:SX983105 JB983088:JB983105 F983088:F983105 WVN917552:WVN917569 WLR917552:WLR917569 WBV917552:WBV917569 VRZ917552:VRZ917569 VID917552:VID917569 UYH917552:UYH917569 UOL917552:UOL917569 UEP917552:UEP917569 TUT917552:TUT917569 TKX917552:TKX917569 TBB917552:TBB917569 SRF917552:SRF917569 SHJ917552:SHJ917569 RXN917552:RXN917569 RNR917552:RNR917569 RDV917552:RDV917569 QTZ917552:QTZ917569 QKD917552:QKD917569 QAH917552:QAH917569 PQL917552:PQL917569 PGP917552:PGP917569 OWT917552:OWT917569 OMX917552:OMX917569 ODB917552:ODB917569 NTF917552:NTF917569 NJJ917552:NJJ917569 MZN917552:MZN917569 MPR917552:MPR917569 MFV917552:MFV917569 LVZ917552:LVZ917569 LMD917552:LMD917569 LCH917552:LCH917569 KSL917552:KSL917569 KIP917552:KIP917569 JYT917552:JYT917569 JOX917552:JOX917569 JFB917552:JFB917569 IVF917552:IVF917569 ILJ917552:ILJ917569 IBN917552:IBN917569 HRR917552:HRR917569 HHV917552:HHV917569 GXZ917552:GXZ917569 GOD917552:GOD917569 GEH917552:GEH917569 FUL917552:FUL917569 FKP917552:FKP917569 FAT917552:FAT917569 EQX917552:EQX917569 EHB917552:EHB917569 DXF917552:DXF917569 DNJ917552:DNJ917569 DDN917552:DDN917569 CTR917552:CTR917569 CJV917552:CJV917569 BZZ917552:BZZ917569 BQD917552:BQD917569 BGH917552:BGH917569 AWL917552:AWL917569 AMP917552:AMP917569 ACT917552:ACT917569 SX917552:SX917569 JB917552:JB917569 F917552:F917569 WVN852016:WVN852033 WLR852016:WLR852033 WBV852016:WBV852033 VRZ852016:VRZ852033 VID852016:VID852033 UYH852016:UYH852033 UOL852016:UOL852033 UEP852016:UEP852033 TUT852016:TUT852033 TKX852016:TKX852033 TBB852016:TBB852033 SRF852016:SRF852033 SHJ852016:SHJ852033 RXN852016:RXN852033 RNR852016:RNR852033 RDV852016:RDV852033 QTZ852016:QTZ852033 QKD852016:QKD852033 QAH852016:QAH852033 PQL852016:PQL852033 PGP852016:PGP852033 OWT852016:OWT852033 OMX852016:OMX852033 ODB852016:ODB852033 NTF852016:NTF852033 NJJ852016:NJJ852033 MZN852016:MZN852033 MPR852016:MPR852033 MFV852016:MFV852033 LVZ852016:LVZ852033 LMD852016:LMD852033 LCH852016:LCH852033 KSL852016:KSL852033 KIP852016:KIP852033 JYT852016:JYT852033 JOX852016:JOX852033 JFB852016:JFB852033 IVF852016:IVF852033 ILJ852016:ILJ852033 IBN852016:IBN852033 HRR852016:HRR852033 HHV852016:HHV852033 GXZ852016:GXZ852033 GOD852016:GOD852033 GEH852016:GEH852033 FUL852016:FUL852033 FKP852016:FKP852033 FAT852016:FAT852033 EQX852016:EQX852033 EHB852016:EHB852033 DXF852016:DXF852033 DNJ852016:DNJ852033 DDN852016:DDN852033 CTR852016:CTR852033 CJV852016:CJV852033 BZZ852016:BZZ852033 BQD852016:BQD852033 BGH852016:BGH852033 AWL852016:AWL852033 AMP852016:AMP852033 ACT852016:ACT852033 SX852016:SX852033 JB852016:JB852033 F852016:F852033 WVN786480:WVN786497 WLR786480:WLR786497 WBV786480:WBV786497 VRZ786480:VRZ786497 VID786480:VID786497 UYH786480:UYH786497 UOL786480:UOL786497 UEP786480:UEP786497 TUT786480:TUT786497 TKX786480:TKX786497 TBB786480:TBB786497 SRF786480:SRF786497 SHJ786480:SHJ786497 RXN786480:RXN786497 RNR786480:RNR786497 RDV786480:RDV786497 QTZ786480:QTZ786497 QKD786480:QKD786497 QAH786480:QAH786497 PQL786480:PQL786497 PGP786480:PGP786497 OWT786480:OWT786497 OMX786480:OMX786497 ODB786480:ODB786497 NTF786480:NTF786497 NJJ786480:NJJ786497 MZN786480:MZN786497 MPR786480:MPR786497 MFV786480:MFV786497 LVZ786480:LVZ786497 LMD786480:LMD786497 LCH786480:LCH786497 KSL786480:KSL786497 KIP786480:KIP786497 JYT786480:JYT786497 JOX786480:JOX786497 JFB786480:JFB786497 IVF786480:IVF786497 ILJ786480:ILJ786497 IBN786480:IBN786497 HRR786480:HRR786497 HHV786480:HHV786497 GXZ786480:GXZ786497 GOD786480:GOD786497 GEH786480:GEH786497 FUL786480:FUL786497 FKP786480:FKP786497 FAT786480:FAT786497 EQX786480:EQX786497 EHB786480:EHB786497 DXF786480:DXF786497 DNJ786480:DNJ786497 DDN786480:DDN786497 CTR786480:CTR786497 CJV786480:CJV786497 BZZ786480:BZZ786497 BQD786480:BQD786497 BGH786480:BGH786497 AWL786480:AWL786497 AMP786480:AMP786497 ACT786480:ACT786497 SX786480:SX786497 JB786480:JB786497 F786480:F786497 WVN720944:WVN720961 WLR720944:WLR720961 WBV720944:WBV720961 VRZ720944:VRZ720961 VID720944:VID720961 UYH720944:UYH720961 UOL720944:UOL720961 UEP720944:UEP720961 TUT720944:TUT720961 TKX720944:TKX720961 TBB720944:TBB720961 SRF720944:SRF720961 SHJ720944:SHJ720961 RXN720944:RXN720961 RNR720944:RNR720961 RDV720944:RDV720961 QTZ720944:QTZ720961 QKD720944:QKD720961 QAH720944:QAH720961 PQL720944:PQL720961 PGP720944:PGP720961 OWT720944:OWT720961 OMX720944:OMX720961 ODB720944:ODB720961 NTF720944:NTF720961 NJJ720944:NJJ720961 MZN720944:MZN720961 MPR720944:MPR720961 MFV720944:MFV720961 LVZ720944:LVZ720961 LMD720944:LMD720961 LCH720944:LCH720961 KSL720944:KSL720961 KIP720944:KIP720961 JYT720944:JYT720961 JOX720944:JOX720961 JFB720944:JFB720961 IVF720944:IVF720961 ILJ720944:ILJ720961 IBN720944:IBN720961 HRR720944:HRR720961 HHV720944:HHV720961 GXZ720944:GXZ720961 GOD720944:GOD720961 GEH720944:GEH720961 FUL720944:FUL720961 FKP720944:FKP720961 FAT720944:FAT720961 EQX720944:EQX720961 EHB720944:EHB720961 DXF720944:DXF720961 DNJ720944:DNJ720961 DDN720944:DDN720961 CTR720944:CTR720961 CJV720944:CJV720961 BZZ720944:BZZ720961 BQD720944:BQD720961 BGH720944:BGH720961 AWL720944:AWL720961 AMP720944:AMP720961 ACT720944:ACT720961 SX720944:SX720961 JB720944:JB720961 F720944:F720961 WVN655408:WVN655425 WLR655408:WLR655425 WBV655408:WBV655425 VRZ655408:VRZ655425 VID655408:VID655425 UYH655408:UYH655425 UOL655408:UOL655425 UEP655408:UEP655425 TUT655408:TUT655425 TKX655408:TKX655425 TBB655408:TBB655425 SRF655408:SRF655425 SHJ655408:SHJ655425 RXN655408:RXN655425 RNR655408:RNR655425 RDV655408:RDV655425 QTZ655408:QTZ655425 QKD655408:QKD655425 QAH655408:QAH655425 PQL655408:PQL655425 PGP655408:PGP655425 OWT655408:OWT655425 OMX655408:OMX655425 ODB655408:ODB655425 NTF655408:NTF655425 NJJ655408:NJJ655425 MZN655408:MZN655425 MPR655408:MPR655425 MFV655408:MFV655425 LVZ655408:LVZ655425 LMD655408:LMD655425 LCH655408:LCH655425 KSL655408:KSL655425 KIP655408:KIP655425 JYT655408:JYT655425 JOX655408:JOX655425 JFB655408:JFB655425 IVF655408:IVF655425 ILJ655408:ILJ655425 IBN655408:IBN655425 HRR655408:HRR655425 HHV655408:HHV655425 GXZ655408:GXZ655425 GOD655408:GOD655425 GEH655408:GEH655425 FUL655408:FUL655425 FKP655408:FKP655425 FAT655408:FAT655425 EQX655408:EQX655425 EHB655408:EHB655425 DXF655408:DXF655425 DNJ655408:DNJ655425 DDN655408:DDN655425 CTR655408:CTR655425 CJV655408:CJV655425 BZZ655408:BZZ655425 BQD655408:BQD655425 BGH655408:BGH655425 AWL655408:AWL655425 AMP655408:AMP655425 ACT655408:ACT655425 SX655408:SX655425 JB655408:JB655425 F655408:F655425 WVN589872:WVN589889 WLR589872:WLR589889 WBV589872:WBV589889 VRZ589872:VRZ589889 VID589872:VID589889 UYH589872:UYH589889 UOL589872:UOL589889 UEP589872:UEP589889 TUT589872:TUT589889 TKX589872:TKX589889 TBB589872:TBB589889 SRF589872:SRF589889 SHJ589872:SHJ589889 RXN589872:RXN589889 RNR589872:RNR589889 RDV589872:RDV589889 QTZ589872:QTZ589889 QKD589872:QKD589889 QAH589872:QAH589889 PQL589872:PQL589889 PGP589872:PGP589889 OWT589872:OWT589889 OMX589872:OMX589889 ODB589872:ODB589889 NTF589872:NTF589889 NJJ589872:NJJ589889 MZN589872:MZN589889 MPR589872:MPR589889 MFV589872:MFV589889 LVZ589872:LVZ589889 LMD589872:LMD589889 LCH589872:LCH589889 KSL589872:KSL589889 KIP589872:KIP589889 JYT589872:JYT589889 JOX589872:JOX589889 JFB589872:JFB589889 IVF589872:IVF589889 ILJ589872:ILJ589889 IBN589872:IBN589889 HRR589872:HRR589889 HHV589872:HHV589889 GXZ589872:GXZ589889 GOD589872:GOD589889 GEH589872:GEH589889 FUL589872:FUL589889 FKP589872:FKP589889 FAT589872:FAT589889 EQX589872:EQX589889 EHB589872:EHB589889 DXF589872:DXF589889 DNJ589872:DNJ589889 DDN589872:DDN589889 CTR589872:CTR589889 CJV589872:CJV589889 BZZ589872:BZZ589889 BQD589872:BQD589889 BGH589872:BGH589889 AWL589872:AWL589889 AMP589872:AMP589889 ACT589872:ACT589889 SX589872:SX589889 JB589872:JB589889 F589872:F589889 WVN524336:WVN524353 WLR524336:WLR524353 WBV524336:WBV524353 VRZ524336:VRZ524353 VID524336:VID524353 UYH524336:UYH524353 UOL524336:UOL524353 UEP524336:UEP524353 TUT524336:TUT524353 TKX524336:TKX524353 TBB524336:TBB524353 SRF524336:SRF524353 SHJ524336:SHJ524353 RXN524336:RXN524353 RNR524336:RNR524353 RDV524336:RDV524353 QTZ524336:QTZ524353 QKD524336:QKD524353 QAH524336:QAH524353 PQL524336:PQL524353 PGP524336:PGP524353 OWT524336:OWT524353 OMX524336:OMX524353 ODB524336:ODB524353 NTF524336:NTF524353 NJJ524336:NJJ524353 MZN524336:MZN524353 MPR524336:MPR524353 MFV524336:MFV524353 LVZ524336:LVZ524353 LMD524336:LMD524353 LCH524336:LCH524353 KSL524336:KSL524353 KIP524336:KIP524353 JYT524336:JYT524353 JOX524336:JOX524353 JFB524336:JFB524353 IVF524336:IVF524353 ILJ524336:ILJ524353 IBN524336:IBN524353 HRR524336:HRR524353 HHV524336:HHV524353 GXZ524336:GXZ524353 GOD524336:GOD524353 GEH524336:GEH524353 FUL524336:FUL524353 FKP524336:FKP524353 FAT524336:FAT524353 EQX524336:EQX524353 EHB524336:EHB524353 DXF524336:DXF524353 DNJ524336:DNJ524353 DDN524336:DDN524353 CTR524336:CTR524353 CJV524336:CJV524353 BZZ524336:BZZ524353 BQD524336:BQD524353 BGH524336:BGH524353 AWL524336:AWL524353 AMP524336:AMP524353 ACT524336:ACT524353 SX524336:SX524353 JB524336:JB524353 F524336:F524353 WVN458800:WVN458817 WLR458800:WLR458817 WBV458800:WBV458817 VRZ458800:VRZ458817 VID458800:VID458817 UYH458800:UYH458817 UOL458800:UOL458817 UEP458800:UEP458817 TUT458800:TUT458817 TKX458800:TKX458817 TBB458800:TBB458817 SRF458800:SRF458817 SHJ458800:SHJ458817 RXN458800:RXN458817 RNR458800:RNR458817 RDV458800:RDV458817 QTZ458800:QTZ458817 QKD458800:QKD458817 QAH458800:QAH458817 PQL458800:PQL458817 PGP458800:PGP458817 OWT458800:OWT458817 OMX458800:OMX458817 ODB458800:ODB458817 NTF458800:NTF458817 NJJ458800:NJJ458817 MZN458800:MZN458817 MPR458800:MPR458817 MFV458800:MFV458817 LVZ458800:LVZ458817 LMD458800:LMD458817 LCH458800:LCH458817 KSL458800:KSL458817 KIP458800:KIP458817 JYT458800:JYT458817 JOX458800:JOX458817 JFB458800:JFB458817 IVF458800:IVF458817 ILJ458800:ILJ458817 IBN458800:IBN458817 HRR458800:HRR458817 HHV458800:HHV458817 GXZ458800:GXZ458817 GOD458800:GOD458817 GEH458800:GEH458817 FUL458800:FUL458817 FKP458800:FKP458817 FAT458800:FAT458817 EQX458800:EQX458817 EHB458800:EHB458817 DXF458800:DXF458817 DNJ458800:DNJ458817 DDN458800:DDN458817 CTR458800:CTR458817 CJV458800:CJV458817 BZZ458800:BZZ458817 BQD458800:BQD458817 BGH458800:BGH458817 AWL458800:AWL458817 AMP458800:AMP458817 ACT458800:ACT458817 SX458800:SX458817 JB458800:JB458817 F458800:F458817 WVN393264:WVN393281 WLR393264:WLR393281 WBV393264:WBV393281 VRZ393264:VRZ393281 VID393264:VID393281 UYH393264:UYH393281 UOL393264:UOL393281 UEP393264:UEP393281 TUT393264:TUT393281 TKX393264:TKX393281 TBB393264:TBB393281 SRF393264:SRF393281 SHJ393264:SHJ393281 RXN393264:RXN393281 RNR393264:RNR393281 RDV393264:RDV393281 QTZ393264:QTZ393281 QKD393264:QKD393281 QAH393264:QAH393281 PQL393264:PQL393281 PGP393264:PGP393281 OWT393264:OWT393281 OMX393264:OMX393281 ODB393264:ODB393281 NTF393264:NTF393281 NJJ393264:NJJ393281 MZN393264:MZN393281 MPR393264:MPR393281 MFV393264:MFV393281 LVZ393264:LVZ393281 LMD393264:LMD393281 LCH393264:LCH393281 KSL393264:KSL393281 KIP393264:KIP393281 JYT393264:JYT393281 JOX393264:JOX393281 JFB393264:JFB393281 IVF393264:IVF393281 ILJ393264:ILJ393281 IBN393264:IBN393281 HRR393264:HRR393281 HHV393264:HHV393281 GXZ393264:GXZ393281 GOD393264:GOD393281 GEH393264:GEH393281 FUL393264:FUL393281 FKP393264:FKP393281 FAT393264:FAT393281 EQX393264:EQX393281 EHB393264:EHB393281 DXF393264:DXF393281 DNJ393264:DNJ393281 DDN393264:DDN393281 CTR393264:CTR393281 CJV393264:CJV393281 BZZ393264:BZZ393281 BQD393264:BQD393281 BGH393264:BGH393281 AWL393264:AWL393281 AMP393264:AMP393281 ACT393264:ACT393281 SX393264:SX393281 JB393264:JB393281 F393264:F393281 WVN327728:WVN327745 WLR327728:WLR327745 WBV327728:WBV327745 VRZ327728:VRZ327745 VID327728:VID327745 UYH327728:UYH327745 UOL327728:UOL327745 UEP327728:UEP327745 TUT327728:TUT327745 TKX327728:TKX327745 TBB327728:TBB327745 SRF327728:SRF327745 SHJ327728:SHJ327745 RXN327728:RXN327745 RNR327728:RNR327745 RDV327728:RDV327745 QTZ327728:QTZ327745 QKD327728:QKD327745 QAH327728:QAH327745 PQL327728:PQL327745 PGP327728:PGP327745 OWT327728:OWT327745 OMX327728:OMX327745 ODB327728:ODB327745 NTF327728:NTF327745 NJJ327728:NJJ327745 MZN327728:MZN327745 MPR327728:MPR327745 MFV327728:MFV327745 LVZ327728:LVZ327745 LMD327728:LMD327745 LCH327728:LCH327745 KSL327728:KSL327745 KIP327728:KIP327745 JYT327728:JYT327745 JOX327728:JOX327745 JFB327728:JFB327745 IVF327728:IVF327745 ILJ327728:ILJ327745 IBN327728:IBN327745 HRR327728:HRR327745 HHV327728:HHV327745 GXZ327728:GXZ327745 GOD327728:GOD327745 GEH327728:GEH327745 FUL327728:FUL327745 FKP327728:FKP327745 FAT327728:FAT327745 EQX327728:EQX327745 EHB327728:EHB327745 DXF327728:DXF327745 DNJ327728:DNJ327745 DDN327728:DDN327745 CTR327728:CTR327745 CJV327728:CJV327745 BZZ327728:BZZ327745 BQD327728:BQD327745 BGH327728:BGH327745 AWL327728:AWL327745 AMP327728:AMP327745 ACT327728:ACT327745 SX327728:SX327745 JB327728:JB327745 F327728:F327745 WVN262192:WVN262209 WLR262192:WLR262209 WBV262192:WBV262209 VRZ262192:VRZ262209 VID262192:VID262209 UYH262192:UYH262209 UOL262192:UOL262209 UEP262192:UEP262209 TUT262192:TUT262209 TKX262192:TKX262209 TBB262192:TBB262209 SRF262192:SRF262209 SHJ262192:SHJ262209 RXN262192:RXN262209 RNR262192:RNR262209 RDV262192:RDV262209 QTZ262192:QTZ262209 QKD262192:QKD262209 QAH262192:QAH262209 PQL262192:PQL262209 PGP262192:PGP262209 OWT262192:OWT262209 OMX262192:OMX262209 ODB262192:ODB262209 NTF262192:NTF262209 NJJ262192:NJJ262209 MZN262192:MZN262209 MPR262192:MPR262209 MFV262192:MFV262209 LVZ262192:LVZ262209 LMD262192:LMD262209 LCH262192:LCH262209 KSL262192:KSL262209 KIP262192:KIP262209 JYT262192:JYT262209 JOX262192:JOX262209 JFB262192:JFB262209 IVF262192:IVF262209 ILJ262192:ILJ262209 IBN262192:IBN262209 HRR262192:HRR262209 HHV262192:HHV262209 GXZ262192:GXZ262209 GOD262192:GOD262209 GEH262192:GEH262209 FUL262192:FUL262209 FKP262192:FKP262209 FAT262192:FAT262209 EQX262192:EQX262209 EHB262192:EHB262209 DXF262192:DXF262209 DNJ262192:DNJ262209 DDN262192:DDN262209 CTR262192:CTR262209 CJV262192:CJV262209 BZZ262192:BZZ262209 BQD262192:BQD262209 BGH262192:BGH262209 AWL262192:AWL262209 AMP262192:AMP262209 ACT262192:ACT262209 SX262192:SX262209 JB262192:JB262209 F262192:F262209 WVN196656:WVN196673 WLR196656:WLR196673 WBV196656:WBV196673 VRZ196656:VRZ196673 VID196656:VID196673 UYH196656:UYH196673 UOL196656:UOL196673 UEP196656:UEP196673 TUT196656:TUT196673 TKX196656:TKX196673 TBB196656:TBB196673 SRF196656:SRF196673 SHJ196656:SHJ196673 RXN196656:RXN196673 RNR196656:RNR196673 RDV196656:RDV196673 QTZ196656:QTZ196673 QKD196656:QKD196673 QAH196656:QAH196673 PQL196656:PQL196673 PGP196656:PGP196673 OWT196656:OWT196673 OMX196656:OMX196673 ODB196656:ODB196673 NTF196656:NTF196673 NJJ196656:NJJ196673 MZN196656:MZN196673 MPR196656:MPR196673 MFV196656:MFV196673 LVZ196656:LVZ196673 LMD196656:LMD196673 LCH196656:LCH196673 KSL196656:KSL196673 KIP196656:KIP196673 JYT196656:JYT196673 JOX196656:JOX196673 JFB196656:JFB196673 IVF196656:IVF196673 ILJ196656:ILJ196673 IBN196656:IBN196673 HRR196656:HRR196673 HHV196656:HHV196673 GXZ196656:GXZ196673 GOD196656:GOD196673 GEH196656:GEH196673 FUL196656:FUL196673 FKP196656:FKP196673 FAT196656:FAT196673 EQX196656:EQX196673 EHB196656:EHB196673 DXF196656:DXF196673 DNJ196656:DNJ196673 DDN196656:DDN196673 CTR196656:CTR196673 CJV196656:CJV196673 BZZ196656:BZZ196673 BQD196656:BQD196673 BGH196656:BGH196673 AWL196656:AWL196673 AMP196656:AMP196673 ACT196656:ACT196673 SX196656:SX196673 JB196656:JB196673 F196656:F196673 WVN131120:WVN131137 WLR131120:WLR131137 WBV131120:WBV131137 VRZ131120:VRZ131137 VID131120:VID131137 UYH131120:UYH131137 UOL131120:UOL131137 UEP131120:UEP131137 TUT131120:TUT131137 TKX131120:TKX131137 TBB131120:TBB131137 SRF131120:SRF131137 SHJ131120:SHJ131137 RXN131120:RXN131137 RNR131120:RNR131137 RDV131120:RDV131137 QTZ131120:QTZ131137 QKD131120:QKD131137 QAH131120:QAH131137 PQL131120:PQL131137 PGP131120:PGP131137 OWT131120:OWT131137 OMX131120:OMX131137 ODB131120:ODB131137 NTF131120:NTF131137 NJJ131120:NJJ131137 MZN131120:MZN131137 MPR131120:MPR131137 MFV131120:MFV131137 LVZ131120:LVZ131137 LMD131120:LMD131137 LCH131120:LCH131137 KSL131120:KSL131137 KIP131120:KIP131137 JYT131120:JYT131137 JOX131120:JOX131137 JFB131120:JFB131137 IVF131120:IVF131137 ILJ131120:ILJ131137 IBN131120:IBN131137 HRR131120:HRR131137 HHV131120:HHV131137 GXZ131120:GXZ131137 GOD131120:GOD131137 GEH131120:GEH131137 FUL131120:FUL131137 FKP131120:FKP131137 FAT131120:FAT131137 EQX131120:EQX131137 EHB131120:EHB131137 DXF131120:DXF131137 DNJ131120:DNJ131137 DDN131120:DDN131137 CTR131120:CTR131137 CJV131120:CJV131137 BZZ131120:BZZ131137 BQD131120:BQD131137 BGH131120:BGH131137 AWL131120:AWL131137 AMP131120:AMP131137 ACT131120:ACT131137 SX131120:SX131137 JB131120:JB131137 F131120:F131137 WVN65584:WVN65601 WLR65584:WLR65601 WBV65584:WBV65601 VRZ65584:VRZ65601 VID65584:VID65601 UYH65584:UYH65601 UOL65584:UOL65601 UEP65584:UEP65601 TUT65584:TUT65601 TKX65584:TKX65601 TBB65584:TBB65601 SRF65584:SRF65601 SHJ65584:SHJ65601 RXN65584:RXN65601 RNR65584:RNR65601 RDV65584:RDV65601 QTZ65584:QTZ65601 QKD65584:QKD65601 QAH65584:QAH65601 PQL65584:PQL65601 PGP65584:PGP65601 OWT65584:OWT65601 OMX65584:OMX65601 ODB65584:ODB65601 NTF65584:NTF65601 NJJ65584:NJJ65601 MZN65584:MZN65601 MPR65584:MPR65601 MFV65584:MFV65601 LVZ65584:LVZ65601 LMD65584:LMD65601 LCH65584:LCH65601 KSL65584:KSL65601 KIP65584:KIP65601 JYT65584:JYT65601 JOX65584:JOX65601 JFB65584:JFB65601 IVF65584:IVF65601 ILJ65584:ILJ65601 IBN65584:IBN65601 HRR65584:HRR65601 HHV65584:HHV65601 GXZ65584:GXZ65601 GOD65584:GOD65601 GEH65584:GEH65601 FUL65584:FUL65601 FKP65584:FKP65601 FAT65584:FAT65601 EQX65584:EQX65601 EHB65584:EHB65601 DXF65584:DXF65601 DNJ65584:DNJ65601 DDN65584:DDN65601 CTR65584:CTR65601 CJV65584:CJV65601 BZZ65584:BZZ65601 BQD65584:BQD65601 BGH65584:BGH65601 AWL65584:AWL65601 AMP65584:AMP65601 ACT65584:ACT65601 SX65584:SX65601 JB65584:JB65601 F65584:F65601 WVN48:WVN69 WLR48:WLR69 WBV48:WBV69 VRZ48:VRZ69 VID48:VID69 UYH48:UYH69 UOL48:UOL69 UEP48:UEP69 TUT48:TUT69 TKX48:TKX69 TBB48:TBB69 SRF48:SRF69 SHJ48:SHJ69 RXN48:RXN69 RNR48:RNR69 RDV48:RDV69 QTZ48:QTZ69 QKD48:QKD69 QAH48:QAH69 PQL48:PQL69 PGP48:PGP69 OWT48:OWT69 OMX48:OMX69 ODB48:ODB69 NTF48:NTF69 NJJ48:NJJ69 MZN48:MZN69 MPR48:MPR69 MFV48:MFV69 LVZ48:LVZ69 LMD48:LMD69 LCH48:LCH69 KSL48:KSL69 KIP48:KIP69 JYT48:JYT69 JOX48:JOX69 JFB48:JFB69 IVF48:IVF69 ILJ48:ILJ69 IBN48:IBN69 HRR48:HRR69 HHV48:HHV69 GXZ48:GXZ69 GOD48:GOD69 GEH48:GEH69 FUL48:FUL69 FKP48:FKP69 FAT48:FAT69 EQX48:EQX69 EHB48:EHB69 DXF48:DXF69 DNJ48:DNJ69 DDN48:DDN69 CTR48:CTR69 CJV48:CJV69 BZZ48:BZZ69 BQD48:BQD69 BGH48:BGH69 AWL48:AWL69 AMP48:AMP69 ACT48:ACT69 SX48:SX69 JB48:JB69 F48:F69 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F983084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JFB917548 IVF917548 ILJ917548 IBN917548 HRR917548 HHV917548 GXZ917548 GOD917548 GEH917548 FUL917548 FKP917548 FAT917548 EQX917548 EHB917548 DXF917548 DNJ917548 DDN917548 CTR917548 CJV917548 BZZ917548 BQD917548 BGH917548 AWL917548 AMP917548 ACT917548 SX917548 JB917548 F917548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F852012 WVN786476 WLR786476 WBV786476 VRZ786476 VID786476 UYH786476 UOL786476 UEP786476 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F786476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GEH720940 FUL720940 FKP720940 FAT720940 EQX720940 EHB720940 DXF720940 DNJ720940 DDN720940 CTR720940 CJV720940 BZZ720940 BQD720940 BGH720940 AWL720940 AMP720940 ACT720940 SX720940 JB720940 F720940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F655404 WVN589868 WLR589868 WBV589868 VRZ589868 VID589868 UYH589868 UOL589868 UEP589868 TUT589868 TKX589868 TBB589868 SRF589868 SHJ589868 RXN589868 RNR589868 RDV589868 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F589868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DDN524332 CTR524332 CJV524332 BZZ524332 BQD524332 BGH524332 AWL524332 AMP524332 ACT524332 SX524332 JB524332 F524332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F458796 WVN393260 WLR393260 WBV393260 VRZ393260 VID393260 UYH393260 UOL393260 UEP393260 TUT393260 TKX393260 TBB393260 SRF393260 SHJ393260 RXN393260 RNR393260 RDV393260 QTZ393260 QKD393260 QAH393260 PQL393260 PGP393260 OWT393260 OMX393260 ODB393260 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F393260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ACT327724 SX327724 JB327724 F327724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F262188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F196652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F131116 WVN65580 WLR65580 WBV65580 VRZ65580 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formula1>$U$106:$U$112</formula1>
    </dataValidation>
  </dataValidations>
  <pageMargins left="0.7" right="0.7" top="0.5" bottom="0.25" header="0.3" footer="0.3"/>
  <pageSetup scale="39"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R34"/>
  <sheetViews>
    <sheetView topLeftCell="A17" workbookViewId="0">
      <selection activeCell="C44" sqref="C44"/>
    </sheetView>
  </sheetViews>
  <sheetFormatPr baseColWidth="10" defaultColWidth="8.83203125" defaultRowHeight="15" x14ac:dyDescent="0.2"/>
  <cols>
    <col min="1" max="1" width="31.83203125" customWidth="1"/>
    <col min="2" max="2" width="11.83203125" customWidth="1"/>
    <col min="5" max="6" width="15.83203125" customWidth="1"/>
    <col min="7" max="7" width="24.5" customWidth="1"/>
    <col min="8" max="8" width="12.83203125" customWidth="1"/>
    <col min="18" max="18" width="10.1640625" bestFit="1" customWidth="1"/>
  </cols>
  <sheetData>
    <row r="1" spans="1:17" ht="26" x14ac:dyDescent="0.2">
      <c r="A1" s="150" t="s">
        <v>0</v>
      </c>
      <c r="B1" s="150"/>
      <c r="C1" s="150"/>
      <c r="D1" s="150"/>
      <c r="E1" s="150"/>
      <c r="F1" s="150"/>
      <c r="G1" s="150"/>
      <c r="H1" s="150"/>
      <c r="I1" s="150"/>
      <c r="J1" s="150"/>
      <c r="K1" s="150"/>
    </row>
    <row r="2" spans="1:17" x14ac:dyDescent="0.2">
      <c r="A2" s="77" t="s">
        <v>1</v>
      </c>
      <c r="B2" s="137"/>
      <c r="C2" s="137"/>
      <c r="D2" s="137"/>
      <c r="E2" s="137"/>
      <c r="F2" s="71"/>
    </row>
    <row r="3" spans="1:17" x14ac:dyDescent="0.2">
      <c r="A3" s="77" t="s">
        <v>2</v>
      </c>
      <c r="B3" s="137"/>
      <c r="C3" s="137"/>
      <c r="D3" s="137"/>
      <c r="E3" s="137"/>
      <c r="F3" s="71"/>
    </row>
    <row r="4" spans="1:17" x14ac:dyDescent="0.2">
      <c r="A4" s="77" t="s">
        <v>3</v>
      </c>
      <c r="B4" s="137"/>
      <c r="C4" s="137"/>
      <c r="D4" s="137"/>
      <c r="E4" s="137"/>
      <c r="F4" s="71"/>
    </row>
    <row r="5" spans="1:17" ht="15" customHeight="1" x14ac:dyDescent="0.2">
      <c r="A5" s="78" t="s">
        <v>4</v>
      </c>
      <c r="B5" s="143"/>
      <c r="C5" s="143"/>
      <c r="D5" s="143"/>
      <c r="E5" s="143"/>
      <c r="F5" s="72"/>
    </row>
    <row r="6" spans="1:17" x14ac:dyDescent="0.2">
      <c r="A6" s="77" t="s">
        <v>5</v>
      </c>
      <c r="B6" s="137"/>
      <c r="C6" s="137"/>
      <c r="D6" s="137"/>
      <c r="E6" s="137"/>
      <c r="F6" s="71"/>
    </row>
    <row r="7" spans="1:17" x14ac:dyDescent="0.2">
      <c r="A7" s="25" t="s">
        <v>13</v>
      </c>
      <c r="B7" s="63"/>
      <c r="C7" s="63"/>
      <c r="D7" s="63"/>
      <c r="E7" s="63"/>
      <c r="F7" s="71"/>
    </row>
    <row r="8" spans="1:17" ht="16" thickBot="1" x14ac:dyDescent="0.25">
      <c r="A8" s="155" t="s">
        <v>14</v>
      </c>
      <c r="B8" s="155" t="s">
        <v>47</v>
      </c>
      <c r="C8" s="151" t="s">
        <v>72</v>
      </c>
      <c r="D8" s="155" t="s">
        <v>8</v>
      </c>
      <c r="E8" s="155" t="s">
        <v>9</v>
      </c>
      <c r="F8" s="74"/>
      <c r="G8" s="151" t="s">
        <v>15</v>
      </c>
      <c r="H8" s="153" t="s">
        <v>16</v>
      </c>
      <c r="I8" s="154"/>
      <c r="J8" s="154"/>
      <c r="K8" s="154"/>
      <c r="L8" s="154"/>
      <c r="M8" s="154"/>
      <c r="N8" s="154"/>
      <c r="O8" s="154"/>
      <c r="P8" s="154"/>
      <c r="Q8" s="154"/>
    </row>
    <row r="9" spans="1:17" ht="60.75" customHeight="1" thickTop="1" x14ac:dyDescent="0.2">
      <c r="A9" s="156"/>
      <c r="B9" s="156"/>
      <c r="C9" s="152"/>
      <c r="D9" s="156"/>
      <c r="E9" s="156"/>
      <c r="F9" s="73" t="s">
        <v>49</v>
      </c>
      <c r="G9" s="152"/>
      <c r="H9" s="64" t="s">
        <v>35</v>
      </c>
      <c r="I9" s="64" t="s">
        <v>36</v>
      </c>
      <c r="J9" s="64" t="s">
        <v>37</v>
      </c>
      <c r="K9" s="64" t="s">
        <v>38</v>
      </c>
      <c r="L9" s="64" t="s">
        <v>39</v>
      </c>
      <c r="M9" s="64" t="s">
        <v>45</v>
      </c>
      <c r="N9" s="64" t="s">
        <v>41</v>
      </c>
      <c r="O9" s="64" t="s">
        <v>40</v>
      </c>
      <c r="P9" s="64" t="s">
        <v>42</v>
      </c>
      <c r="Q9" s="64" t="s">
        <v>46</v>
      </c>
    </row>
    <row r="10" spans="1:17" x14ac:dyDescent="0.2">
      <c r="A10" s="31"/>
      <c r="B10" s="79">
        <v>0</v>
      </c>
      <c r="C10" s="61">
        <f>B10*1.25</f>
        <v>0</v>
      </c>
      <c r="D10" s="84">
        <v>0</v>
      </c>
      <c r="E10" s="33">
        <f>B10*D10</f>
        <v>0</v>
      </c>
      <c r="F10" s="33">
        <f>C10*D10</f>
        <v>0</v>
      </c>
      <c r="G10" s="86" t="s">
        <v>19</v>
      </c>
      <c r="H10" s="88"/>
      <c r="I10" s="88"/>
      <c r="J10" s="88"/>
      <c r="K10" s="88"/>
      <c r="L10" s="88"/>
      <c r="M10" s="88"/>
      <c r="N10" s="88"/>
      <c r="O10" s="88"/>
      <c r="P10" s="88"/>
      <c r="Q10" s="88"/>
    </row>
    <row r="11" spans="1:17" x14ac:dyDescent="0.2">
      <c r="A11" s="31"/>
      <c r="B11" s="80">
        <v>0</v>
      </c>
      <c r="C11" s="61">
        <f t="shared" ref="C11:C31" si="0">B11*1.25</f>
        <v>0</v>
      </c>
      <c r="D11" s="84">
        <v>0</v>
      </c>
      <c r="E11" s="33">
        <f t="shared" ref="E11:E31" si="1">B11*D11</f>
        <v>0</v>
      </c>
      <c r="F11" s="33">
        <f t="shared" ref="F11:F31" si="2">C11*D11</f>
        <v>0</v>
      </c>
      <c r="G11" s="86" t="s">
        <v>18</v>
      </c>
      <c r="H11" s="88"/>
      <c r="I11" s="88"/>
      <c r="J11" s="88"/>
      <c r="K11" s="88"/>
      <c r="L11" s="88"/>
      <c r="M11" s="88"/>
      <c r="N11" s="88"/>
      <c r="O11" s="88"/>
      <c r="P11" s="88"/>
      <c r="Q11" s="88"/>
    </row>
    <row r="12" spans="1:17" x14ac:dyDescent="0.2">
      <c r="A12" s="31"/>
      <c r="B12" s="79">
        <v>0</v>
      </c>
      <c r="C12" s="61">
        <f t="shared" si="0"/>
        <v>0</v>
      </c>
      <c r="D12" s="84">
        <v>0</v>
      </c>
      <c r="E12" s="33">
        <f t="shared" si="1"/>
        <v>0</v>
      </c>
      <c r="F12" s="33">
        <f t="shared" si="2"/>
        <v>0</v>
      </c>
      <c r="G12" s="86" t="s">
        <v>18</v>
      </c>
      <c r="H12" s="88"/>
      <c r="I12" s="88"/>
      <c r="J12" s="88"/>
      <c r="K12" s="88"/>
      <c r="L12" s="88"/>
      <c r="M12" s="88"/>
      <c r="N12" s="88"/>
      <c r="O12" s="88"/>
      <c r="P12" s="88"/>
      <c r="Q12" s="88"/>
    </row>
    <row r="13" spans="1:17" x14ac:dyDescent="0.2">
      <c r="A13" s="31"/>
      <c r="B13" s="81">
        <v>0</v>
      </c>
      <c r="C13" s="61">
        <f t="shared" si="0"/>
        <v>0</v>
      </c>
      <c r="D13" s="84">
        <v>0</v>
      </c>
      <c r="E13" s="33">
        <f t="shared" si="1"/>
        <v>0</v>
      </c>
      <c r="F13" s="33">
        <f t="shared" si="2"/>
        <v>0</v>
      </c>
      <c r="G13" s="86" t="s">
        <v>18</v>
      </c>
      <c r="H13" s="88"/>
      <c r="I13" s="88"/>
      <c r="J13" s="88"/>
      <c r="K13" s="88"/>
      <c r="L13" s="88"/>
      <c r="M13" s="88"/>
      <c r="N13" s="88"/>
      <c r="O13" s="88"/>
      <c r="P13" s="88"/>
      <c r="Q13" s="88"/>
    </row>
    <row r="14" spans="1:17" x14ac:dyDescent="0.2">
      <c r="A14" s="13"/>
      <c r="B14" s="81">
        <v>0</v>
      </c>
      <c r="C14" s="61">
        <f t="shared" si="0"/>
        <v>0</v>
      </c>
      <c r="D14" s="84">
        <v>0</v>
      </c>
      <c r="E14" s="33">
        <f t="shared" si="1"/>
        <v>0</v>
      </c>
      <c r="F14" s="33">
        <f t="shared" si="2"/>
        <v>0</v>
      </c>
      <c r="G14" s="86" t="s">
        <v>18</v>
      </c>
      <c r="H14" s="88"/>
      <c r="I14" s="88"/>
      <c r="J14" s="88"/>
      <c r="K14" s="88"/>
      <c r="L14" s="88"/>
      <c r="M14" s="88"/>
      <c r="N14" s="88"/>
      <c r="O14" s="88"/>
      <c r="P14" s="88"/>
      <c r="Q14" s="88"/>
    </row>
    <row r="15" spans="1:17" x14ac:dyDescent="0.2">
      <c r="A15" s="13"/>
      <c r="B15" s="81">
        <v>0</v>
      </c>
      <c r="C15" s="61">
        <f t="shared" si="0"/>
        <v>0</v>
      </c>
      <c r="D15" s="84">
        <v>0</v>
      </c>
      <c r="E15" s="33">
        <f t="shared" si="1"/>
        <v>0</v>
      </c>
      <c r="F15" s="33">
        <f t="shared" si="2"/>
        <v>0</v>
      </c>
      <c r="G15" s="86" t="s">
        <v>18</v>
      </c>
      <c r="H15" s="88"/>
      <c r="I15" s="88"/>
      <c r="J15" s="88"/>
      <c r="K15" s="88"/>
      <c r="L15" s="88"/>
      <c r="M15" s="88"/>
      <c r="N15" s="88"/>
      <c r="O15" s="88"/>
      <c r="P15" s="88"/>
      <c r="Q15" s="88"/>
    </row>
    <row r="16" spans="1:17" x14ac:dyDescent="0.2">
      <c r="A16" s="13"/>
      <c r="B16" s="81">
        <v>0</v>
      </c>
      <c r="C16" s="61">
        <f t="shared" si="0"/>
        <v>0</v>
      </c>
      <c r="D16" s="84">
        <v>0</v>
      </c>
      <c r="E16" s="33">
        <f t="shared" si="1"/>
        <v>0</v>
      </c>
      <c r="F16" s="33">
        <f t="shared" si="2"/>
        <v>0</v>
      </c>
      <c r="G16" s="86" t="s">
        <v>18</v>
      </c>
      <c r="H16" s="88"/>
      <c r="I16" s="88"/>
      <c r="J16" s="88"/>
      <c r="K16" s="88"/>
      <c r="L16" s="88"/>
      <c r="M16" s="88"/>
      <c r="N16" s="88"/>
      <c r="O16" s="88"/>
      <c r="P16" s="88"/>
      <c r="Q16" s="88"/>
    </row>
    <row r="17" spans="1:18" x14ac:dyDescent="0.2">
      <c r="A17" s="13"/>
      <c r="B17" s="81">
        <v>0</v>
      </c>
      <c r="C17" s="61">
        <f t="shared" si="0"/>
        <v>0</v>
      </c>
      <c r="D17" s="84">
        <v>0</v>
      </c>
      <c r="E17" s="33">
        <f t="shared" si="1"/>
        <v>0</v>
      </c>
      <c r="F17" s="33">
        <f t="shared" si="2"/>
        <v>0</v>
      </c>
      <c r="G17" s="86" t="s">
        <v>18</v>
      </c>
      <c r="H17" s="88"/>
      <c r="I17" s="88"/>
      <c r="J17" s="88"/>
      <c r="K17" s="88"/>
      <c r="L17" s="88"/>
      <c r="M17" s="88"/>
      <c r="N17" s="88"/>
      <c r="O17" s="88"/>
      <c r="P17" s="88"/>
      <c r="Q17" s="88"/>
    </row>
    <row r="18" spans="1:18" x14ac:dyDescent="0.2">
      <c r="A18" s="13"/>
      <c r="B18" s="81">
        <v>0</v>
      </c>
      <c r="C18" s="61">
        <f t="shared" si="0"/>
        <v>0</v>
      </c>
      <c r="D18" s="84">
        <v>0</v>
      </c>
      <c r="E18" s="33">
        <f t="shared" si="1"/>
        <v>0</v>
      </c>
      <c r="F18" s="33">
        <f t="shared" si="2"/>
        <v>0</v>
      </c>
      <c r="G18" s="86" t="s">
        <v>18</v>
      </c>
      <c r="H18" s="88"/>
      <c r="I18" s="88"/>
      <c r="J18" s="88"/>
      <c r="K18" s="88"/>
      <c r="L18" s="88"/>
      <c r="M18" s="88"/>
      <c r="N18" s="88"/>
      <c r="O18" s="88"/>
      <c r="P18" s="88"/>
      <c r="Q18" s="88"/>
    </row>
    <row r="19" spans="1:18" x14ac:dyDescent="0.2">
      <c r="A19" s="13"/>
      <c r="B19" s="81">
        <v>0</v>
      </c>
      <c r="C19" s="61">
        <f t="shared" si="0"/>
        <v>0</v>
      </c>
      <c r="D19" s="84">
        <v>0</v>
      </c>
      <c r="E19" s="33">
        <f t="shared" si="1"/>
        <v>0</v>
      </c>
      <c r="F19" s="33">
        <f t="shared" si="2"/>
        <v>0</v>
      </c>
      <c r="G19" s="86" t="s">
        <v>18</v>
      </c>
      <c r="H19" s="88"/>
      <c r="I19" s="88"/>
      <c r="J19" s="88"/>
      <c r="K19" s="88"/>
      <c r="L19" s="88"/>
      <c r="M19" s="88"/>
      <c r="N19" s="88"/>
      <c r="O19" s="88"/>
      <c r="P19" s="88"/>
      <c r="Q19" s="88"/>
    </row>
    <row r="20" spans="1:18" x14ac:dyDescent="0.2">
      <c r="A20" s="5"/>
      <c r="B20" s="79">
        <v>0</v>
      </c>
      <c r="C20" s="61">
        <f t="shared" si="0"/>
        <v>0</v>
      </c>
      <c r="D20" s="84">
        <v>0</v>
      </c>
      <c r="E20" s="33">
        <f t="shared" si="1"/>
        <v>0</v>
      </c>
      <c r="F20" s="33">
        <f t="shared" si="2"/>
        <v>0</v>
      </c>
      <c r="G20" s="86" t="s">
        <v>18</v>
      </c>
      <c r="H20" s="88"/>
      <c r="I20" s="88"/>
      <c r="J20" s="88"/>
      <c r="K20" s="88"/>
      <c r="L20" s="88"/>
      <c r="M20" s="88"/>
      <c r="N20" s="88"/>
      <c r="O20" s="88"/>
      <c r="P20" s="88"/>
      <c r="Q20" s="88"/>
    </row>
    <row r="21" spans="1:18" x14ac:dyDescent="0.2">
      <c r="A21" s="13"/>
      <c r="B21" s="79">
        <v>0</v>
      </c>
      <c r="C21" s="61">
        <f t="shared" si="0"/>
        <v>0</v>
      </c>
      <c r="D21" s="84">
        <v>0</v>
      </c>
      <c r="E21" s="33">
        <f t="shared" si="1"/>
        <v>0</v>
      </c>
      <c r="F21" s="33">
        <f t="shared" si="2"/>
        <v>0</v>
      </c>
      <c r="G21" s="86" t="s">
        <v>18</v>
      </c>
      <c r="H21" s="88"/>
      <c r="I21" s="88"/>
      <c r="J21" s="88"/>
      <c r="K21" s="88"/>
      <c r="L21" s="88"/>
      <c r="M21" s="88"/>
      <c r="N21" s="88"/>
      <c r="O21" s="88"/>
      <c r="P21" s="88"/>
      <c r="Q21" s="88"/>
    </row>
    <row r="22" spans="1:18" x14ac:dyDescent="0.2">
      <c r="A22" s="5"/>
      <c r="B22" s="79">
        <v>0</v>
      </c>
      <c r="C22" s="61">
        <f t="shared" si="0"/>
        <v>0</v>
      </c>
      <c r="D22" s="84">
        <v>0</v>
      </c>
      <c r="E22" s="61">
        <f t="shared" si="1"/>
        <v>0</v>
      </c>
      <c r="F22" s="33">
        <f t="shared" si="2"/>
        <v>0</v>
      </c>
      <c r="G22" s="86" t="s">
        <v>21</v>
      </c>
      <c r="H22" s="88"/>
      <c r="I22" s="88"/>
      <c r="J22" s="88"/>
      <c r="K22" s="88"/>
      <c r="L22" s="88"/>
      <c r="M22" s="88"/>
      <c r="N22" s="88"/>
      <c r="O22" s="88"/>
      <c r="P22" s="88"/>
      <c r="Q22" s="88"/>
    </row>
    <row r="23" spans="1:18" x14ac:dyDescent="0.2">
      <c r="A23" s="60"/>
      <c r="B23" s="82">
        <v>0</v>
      </c>
      <c r="C23" s="62">
        <f t="shared" si="0"/>
        <v>0</v>
      </c>
      <c r="D23" s="85">
        <v>0</v>
      </c>
      <c r="E23" s="62">
        <f t="shared" si="1"/>
        <v>0</v>
      </c>
      <c r="F23" s="58">
        <f t="shared" si="2"/>
        <v>0</v>
      </c>
      <c r="G23" s="87" t="s">
        <v>21</v>
      </c>
      <c r="H23" s="88"/>
      <c r="I23" s="88"/>
      <c r="J23" s="88"/>
      <c r="K23" s="88"/>
      <c r="L23" s="88"/>
      <c r="M23" s="88"/>
      <c r="N23" s="88"/>
      <c r="O23" s="88"/>
      <c r="P23" s="88"/>
      <c r="Q23" s="88"/>
    </row>
    <row r="24" spans="1:18" x14ac:dyDescent="0.2">
      <c r="A24" s="60"/>
      <c r="B24" s="82">
        <v>0</v>
      </c>
      <c r="C24" s="61">
        <f t="shared" si="0"/>
        <v>0</v>
      </c>
      <c r="D24" s="85">
        <v>0</v>
      </c>
      <c r="E24" s="62">
        <f t="shared" si="1"/>
        <v>0</v>
      </c>
      <c r="F24" s="33">
        <f t="shared" si="2"/>
        <v>0</v>
      </c>
      <c r="G24" s="86" t="s">
        <v>21</v>
      </c>
      <c r="H24" s="88"/>
      <c r="I24" s="88"/>
      <c r="J24" s="88"/>
      <c r="K24" s="88"/>
      <c r="L24" s="88"/>
      <c r="M24" s="88"/>
      <c r="N24" s="88"/>
      <c r="O24" s="88"/>
      <c r="P24" s="88"/>
      <c r="Q24" s="88"/>
    </row>
    <row r="25" spans="1:18" x14ac:dyDescent="0.2">
      <c r="A25" s="5"/>
      <c r="B25" s="79">
        <v>0</v>
      </c>
      <c r="C25" s="61">
        <f t="shared" si="0"/>
        <v>0</v>
      </c>
      <c r="D25" s="84">
        <v>0</v>
      </c>
      <c r="E25" s="62">
        <f t="shared" si="1"/>
        <v>0</v>
      </c>
      <c r="F25" s="33">
        <f t="shared" si="2"/>
        <v>0</v>
      </c>
      <c r="G25" s="86" t="s">
        <v>21</v>
      </c>
      <c r="H25" s="88"/>
      <c r="I25" s="88"/>
      <c r="J25" s="88"/>
      <c r="K25" s="88"/>
      <c r="L25" s="88"/>
      <c r="M25" s="88"/>
      <c r="N25" s="88"/>
      <c r="O25" s="88"/>
      <c r="P25" s="88"/>
      <c r="Q25" s="88"/>
    </row>
    <row r="26" spans="1:18" x14ac:dyDescent="0.2">
      <c r="A26" s="13"/>
      <c r="B26" s="79">
        <v>0</v>
      </c>
      <c r="C26" s="61">
        <f t="shared" si="0"/>
        <v>0</v>
      </c>
      <c r="D26" s="84">
        <v>0</v>
      </c>
      <c r="E26" s="33">
        <f t="shared" si="1"/>
        <v>0</v>
      </c>
      <c r="F26" s="33">
        <f t="shared" si="2"/>
        <v>0</v>
      </c>
      <c r="G26" s="86" t="s">
        <v>18</v>
      </c>
      <c r="H26" s="88"/>
      <c r="I26" s="88"/>
      <c r="J26" s="88"/>
      <c r="K26" s="88"/>
      <c r="L26" s="88"/>
      <c r="M26" s="88"/>
      <c r="N26" s="88"/>
      <c r="O26" s="88"/>
      <c r="P26" s="88"/>
      <c r="Q26" s="88"/>
    </row>
    <row r="27" spans="1:18" x14ac:dyDescent="0.2">
      <c r="A27" s="5"/>
      <c r="B27" s="79">
        <v>0</v>
      </c>
      <c r="C27" s="61">
        <f t="shared" si="0"/>
        <v>0</v>
      </c>
      <c r="D27" s="84">
        <v>0</v>
      </c>
      <c r="E27" s="61">
        <f t="shared" si="1"/>
        <v>0</v>
      </c>
      <c r="F27" s="33">
        <f t="shared" si="2"/>
        <v>0</v>
      </c>
      <c r="G27" s="86" t="s">
        <v>19</v>
      </c>
      <c r="H27" s="88"/>
      <c r="I27" s="88"/>
      <c r="J27" s="88"/>
      <c r="K27" s="88"/>
      <c r="L27" s="88"/>
      <c r="M27" s="88"/>
      <c r="N27" s="88"/>
      <c r="O27" s="88"/>
      <c r="P27" s="88"/>
      <c r="Q27" s="88"/>
    </row>
    <row r="28" spans="1:18" x14ac:dyDescent="0.2">
      <c r="A28" s="13"/>
      <c r="B28" s="79">
        <v>0</v>
      </c>
      <c r="C28" s="61">
        <f t="shared" si="0"/>
        <v>0</v>
      </c>
      <c r="D28" s="84">
        <v>0</v>
      </c>
      <c r="E28" s="33">
        <f t="shared" si="1"/>
        <v>0</v>
      </c>
      <c r="F28" s="33">
        <f t="shared" si="2"/>
        <v>0</v>
      </c>
      <c r="G28" s="86" t="s">
        <v>21</v>
      </c>
      <c r="H28" s="88"/>
      <c r="I28" s="88"/>
      <c r="J28" s="88"/>
      <c r="K28" s="88"/>
      <c r="L28" s="88"/>
      <c r="M28" s="88"/>
      <c r="N28" s="88"/>
      <c r="O28" s="88"/>
      <c r="P28" s="88"/>
      <c r="Q28" s="88"/>
    </row>
    <row r="29" spans="1:18" x14ac:dyDescent="0.2">
      <c r="A29" s="13"/>
      <c r="B29" s="79">
        <v>0</v>
      </c>
      <c r="C29" s="61">
        <f t="shared" si="0"/>
        <v>0</v>
      </c>
      <c r="D29" s="84">
        <v>0</v>
      </c>
      <c r="E29" s="33">
        <f t="shared" si="1"/>
        <v>0</v>
      </c>
      <c r="F29" s="33">
        <f t="shared" si="2"/>
        <v>0</v>
      </c>
      <c r="G29" s="86" t="s">
        <v>18</v>
      </c>
      <c r="H29" s="88"/>
      <c r="I29" s="88"/>
      <c r="J29" s="88"/>
      <c r="K29" s="88"/>
      <c r="L29" s="88"/>
      <c r="M29" s="88"/>
      <c r="N29" s="88"/>
      <c r="O29" s="88"/>
      <c r="P29" s="88"/>
      <c r="Q29" s="88"/>
    </row>
    <row r="30" spans="1:18" x14ac:dyDescent="0.2">
      <c r="A30" s="22"/>
      <c r="B30" s="79">
        <v>0</v>
      </c>
      <c r="C30" s="61">
        <f t="shared" si="0"/>
        <v>0</v>
      </c>
      <c r="D30" s="84">
        <v>0</v>
      </c>
      <c r="E30" s="33">
        <f t="shared" si="1"/>
        <v>0</v>
      </c>
      <c r="F30" s="33">
        <f t="shared" si="2"/>
        <v>0</v>
      </c>
      <c r="G30" s="86" t="s">
        <v>18</v>
      </c>
      <c r="H30" s="88"/>
      <c r="I30" s="88"/>
      <c r="J30" s="88"/>
      <c r="K30" s="88"/>
      <c r="L30" s="88"/>
      <c r="M30" s="88"/>
      <c r="N30" s="88"/>
      <c r="O30" s="88"/>
      <c r="P30" s="88"/>
      <c r="Q30" s="88"/>
    </row>
    <row r="31" spans="1:18" ht="16" thickBot="1" x14ac:dyDescent="0.25">
      <c r="A31" s="57"/>
      <c r="B31" s="83">
        <v>0</v>
      </c>
      <c r="C31" s="61">
        <f t="shared" si="0"/>
        <v>0</v>
      </c>
      <c r="D31" s="85">
        <v>0</v>
      </c>
      <c r="E31" s="58">
        <f t="shared" si="1"/>
        <v>0</v>
      </c>
      <c r="F31" s="75">
        <f t="shared" si="2"/>
        <v>0</v>
      </c>
      <c r="G31" s="87" t="s">
        <v>19</v>
      </c>
      <c r="H31" s="89"/>
      <c r="I31" s="89"/>
      <c r="J31" s="89"/>
      <c r="K31" s="89"/>
      <c r="L31" s="89"/>
      <c r="M31" s="89"/>
      <c r="N31" s="89"/>
      <c r="O31" s="89"/>
      <c r="P31" s="89"/>
      <c r="Q31" s="89"/>
    </row>
    <row r="32" spans="1:18" ht="17" thickTop="1" thickBot="1" x14ac:dyDescent="0.25">
      <c r="A32" s="140" t="s">
        <v>10</v>
      </c>
      <c r="B32" s="141"/>
      <c r="C32" s="141"/>
      <c r="D32" s="142"/>
      <c r="E32" s="35">
        <f>SUM(E10:E31)</f>
        <v>0</v>
      </c>
      <c r="F32" s="76">
        <f>SUM(F10:F31)</f>
        <v>0</v>
      </c>
      <c r="G32" s="70" t="s">
        <v>48</v>
      </c>
      <c r="H32" s="67">
        <f t="shared" ref="H32:Q32" si="3">SUM(H10:H31)</f>
        <v>0</v>
      </c>
      <c r="I32" s="68">
        <f t="shared" si="3"/>
        <v>0</v>
      </c>
      <c r="J32" s="68">
        <f t="shared" si="3"/>
        <v>0</v>
      </c>
      <c r="K32" s="68">
        <f t="shared" si="3"/>
        <v>0</v>
      </c>
      <c r="L32" s="68">
        <f t="shared" si="3"/>
        <v>0</v>
      </c>
      <c r="M32" s="68">
        <f t="shared" si="3"/>
        <v>0</v>
      </c>
      <c r="N32" s="68">
        <f t="shared" si="3"/>
        <v>0</v>
      </c>
      <c r="O32" s="68">
        <f t="shared" si="3"/>
        <v>0</v>
      </c>
      <c r="P32" s="68">
        <f t="shared" si="3"/>
        <v>0</v>
      </c>
      <c r="Q32" s="69">
        <f t="shared" si="3"/>
        <v>0</v>
      </c>
      <c r="R32" s="115"/>
    </row>
    <row r="33" spans="8:18" ht="16" thickTop="1" x14ac:dyDescent="0.2"/>
    <row r="34" spans="8:18" x14ac:dyDescent="0.2">
      <c r="H34" s="66"/>
      <c r="I34" s="66"/>
      <c r="J34" s="66"/>
      <c r="K34" s="66"/>
      <c r="L34" s="66"/>
      <c r="M34" s="66"/>
      <c r="N34" s="66"/>
      <c r="O34" s="66"/>
      <c r="P34" s="66"/>
      <c r="Q34" s="66"/>
      <c r="R34" s="65"/>
    </row>
  </sheetData>
  <mergeCells count="14">
    <mergeCell ref="A1:K1"/>
    <mergeCell ref="G8:G9"/>
    <mergeCell ref="H8:Q8"/>
    <mergeCell ref="A32:D32"/>
    <mergeCell ref="B8:B9"/>
    <mergeCell ref="A8:A9"/>
    <mergeCell ref="C8:C9"/>
    <mergeCell ref="D8:D9"/>
    <mergeCell ref="E8:E9"/>
    <mergeCell ref="B2:E2"/>
    <mergeCell ref="B3:E3"/>
    <mergeCell ref="B4:E4"/>
    <mergeCell ref="B5:E5"/>
    <mergeCell ref="B6:E6"/>
  </mergeCells>
  <dataValidations count="1">
    <dataValidation type="list" allowBlank="1" showInputMessage="1" showErrorMessage="1" sqref="G10:G31">
      <formula1>$T$110:$T$116</formula1>
    </dataValidation>
  </dataValidations>
  <pageMargins left="0.7" right="0.7" top="0.75" bottom="0.75" header="0.3" footer="0.3"/>
  <pageSetup scale="57"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selection activeCell="B1" sqref="B1"/>
    </sheetView>
  </sheetViews>
  <sheetFormatPr baseColWidth="10" defaultColWidth="8.83203125" defaultRowHeight="15" x14ac:dyDescent="0.2"/>
  <cols>
    <col min="1" max="1" width="20.1640625" bestFit="1" customWidth="1"/>
    <col min="2" max="2" width="30.1640625" bestFit="1" customWidth="1"/>
    <col min="3" max="3" width="15" customWidth="1"/>
    <col min="4" max="4" width="13.33203125" bestFit="1" customWidth="1"/>
    <col min="5" max="5" width="10.1640625" bestFit="1" customWidth="1"/>
  </cols>
  <sheetData>
    <row r="1" spans="1:5" x14ac:dyDescent="0.2">
      <c r="A1" s="111" t="s">
        <v>70</v>
      </c>
    </row>
    <row r="2" spans="1:5" x14ac:dyDescent="0.2">
      <c r="A2" s="13" t="s">
        <v>57</v>
      </c>
      <c r="B2" s="13" t="s">
        <v>58</v>
      </c>
      <c r="C2" s="13" t="s">
        <v>59</v>
      </c>
    </row>
    <row r="3" spans="1:5" x14ac:dyDescent="0.2">
      <c r="A3" s="110">
        <v>5048</v>
      </c>
      <c r="B3" s="13" t="s">
        <v>60</v>
      </c>
      <c r="C3" s="114">
        <f>'Overall Budget'!D80</f>
        <v>4000</v>
      </c>
    </row>
    <row r="6" spans="1:5" x14ac:dyDescent="0.2">
      <c r="A6" s="111" t="s">
        <v>71</v>
      </c>
    </row>
    <row r="7" spans="1:5" x14ac:dyDescent="0.2">
      <c r="A7" s="13" t="s">
        <v>57</v>
      </c>
      <c r="B7" s="13" t="s">
        <v>58</v>
      </c>
      <c r="C7" s="13" t="s">
        <v>59</v>
      </c>
    </row>
    <row r="8" spans="1:5" x14ac:dyDescent="0.2">
      <c r="A8" s="110">
        <v>6001</v>
      </c>
      <c r="B8" s="13" t="s">
        <v>61</v>
      </c>
      <c r="C8" s="108">
        <v>0</v>
      </c>
    </row>
    <row r="9" spans="1:5" x14ac:dyDescent="0.2">
      <c r="A9" s="110">
        <v>6002</v>
      </c>
      <c r="B9" s="13" t="s">
        <v>62</v>
      </c>
      <c r="C9" s="108">
        <v>0</v>
      </c>
    </row>
    <row r="10" spans="1:5" x14ac:dyDescent="0.2">
      <c r="A10" s="110">
        <v>6007</v>
      </c>
      <c r="B10" s="13" t="s">
        <v>63</v>
      </c>
      <c r="C10" s="108">
        <v>0</v>
      </c>
    </row>
    <row r="11" spans="1:5" x14ac:dyDescent="0.2">
      <c r="A11" s="110">
        <v>7010</v>
      </c>
      <c r="B11" s="13" t="s">
        <v>64</v>
      </c>
      <c r="C11" s="108">
        <v>0</v>
      </c>
    </row>
    <row r="12" spans="1:5" x14ac:dyDescent="0.2">
      <c r="A12" s="13"/>
      <c r="B12" s="13" t="s">
        <v>68</v>
      </c>
      <c r="C12" s="109">
        <f>SUM(C8:C11)</f>
        <v>0</v>
      </c>
      <c r="D12" t="s">
        <v>67</v>
      </c>
      <c r="E12" s="106">
        <f>C3-C14-C15</f>
        <v>0</v>
      </c>
    </row>
    <row r="13" spans="1:5" x14ac:dyDescent="0.2">
      <c r="A13" s="13"/>
      <c r="B13" s="13"/>
      <c r="C13" s="5"/>
    </row>
    <row r="14" spans="1:5" x14ac:dyDescent="0.2">
      <c r="A14" s="110">
        <v>7055</v>
      </c>
      <c r="B14" s="13" t="s">
        <v>65</v>
      </c>
      <c r="C14" s="106">
        <f>'Overall Budget'!D78</f>
        <v>0</v>
      </c>
    </row>
    <row r="15" spans="1:5" x14ac:dyDescent="0.2">
      <c r="A15" s="110">
        <v>8096</v>
      </c>
      <c r="B15" s="13" t="s">
        <v>66</v>
      </c>
      <c r="C15" s="106">
        <f>'Overall Budget'!D76</f>
        <v>4000</v>
      </c>
    </row>
    <row r="16" spans="1:5" ht="16" thickBot="1" x14ac:dyDescent="0.25">
      <c r="A16" s="13"/>
      <c r="B16" s="112" t="s">
        <v>69</v>
      </c>
      <c r="C16" s="113">
        <f>C12+SUM(C14:C15)</f>
        <v>4000</v>
      </c>
      <c r="D16" s="107" t="str">
        <f>IF(C3=C16, " ", "WARNING: Revenue Budget does not equal Expense Budget")</f>
        <v xml:space="preserve"> </v>
      </c>
    </row>
    <row r="17" spans="1:3" ht="16" thickTop="1" x14ac:dyDescent="0.2"/>
    <row r="19" spans="1:3" x14ac:dyDescent="0.2">
      <c r="A19" s="157" t="s">
        <v>75</v>
      </c>
      <c r="B19" s="157"/>
      <c r="C19" s="157"/>
    </row>
    <row r="20" spans="1:3" x14ac:dyDescent="0.2">
      <c r="A20" s="157"/>
      <c r="B20" s="157"/>
      <c r="C20" s="157"/>
    </row>
    <row r="21" spans="1:3" x14ac:dyDescent="0.2">
      <c r="A21" s="157"/>
      <c r="B21" s="157"/>
      <c r="C21" s="157"/>
    </row>
  </sheetData>
  <mergeCells count="1">
    <mergeCell ref="A19:C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Overall Budget</vt:lpstr>
      <vt:lpstr>Per Visit Cost</vt:lpstr>
      <vt:lpstr>Enterable Budget</vt:lpstr>
    </vt:vector>
  </TitlesOfParts>
  <Company>Texas Tech University Health Sciences Center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Caraveo, Rafael</dc:creator>
  <cp:lastModifiedBy>Rachael Paida</cp:lastModifiedBy>
  <cp:lastPrinted>2016-06-24T20:52:36Z</cp:lastPrinted>
  <dcterms:created xsi:type="dcterms:W3CDTF">2015-10-09T19:31:16Z</dcterms:created>
  <dcterms:modified xsi:type="dcterms:W3CDTF">2017-06-24T02:21:51Z</dcterms:modified>
</cp:coreProperties>
</file>